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9440" windowHeight="12135" tabRatio="822" activeTab="2"/>
  </bookViews>
  <sheets>
    <sheet name="1. OSNOVNI PODACI" sheetId="7" r:id="rId1"/>
    <sheet name="2. PLAN PROGRAMA" sheetId="3" r:id="rId2"/>
    <sheet name="3.A PRORAČUNSKI PLAN-prihodi" sheetId="11" r:id="rId3"/>
    <sheet name="3.B PRORAČUNSKI PLAN-rashodi" sheetId="8" r:id="rId4"/>
    <sheet name="Kontni plan" sheetId="9" r:id="rId5"/>
    <sheet name="Registar proračunskih korisnika" sheetId="6" r:id="rId6"/>
    <sheet name="Programske djelatnosti" sheetId="5" r:id="rId7"/>
  </sheets>
  <definedNames>
    <definedName name="_xlnm._FilterDatabase" localSheetId="4" hidden="1">'Kontni plan'!$A$1:$C$2816</definedName>
    <definedName name="_Toc125454354" localSheetId="1">'2. PLAN PROGRAMA'!$C$9</definedName>
    <definedName name="_Toc339887787" localSheetId="1">'2. PLAN PROGRAMA'!#REF!</definedName>
    <definedName name="Djelatnosti">'Programske djelatnosti'!$A$1:$A$11</definedName>
  </definedNames>
  <calcPr calcId="125725"/>
</workbook>
</file>

<file path=xl/calcChain.xml><?xml version="1.0" encoding="utf-8"?>
<calcChain xmlns="http://schemas.openxmlformats.org/spreadsheetml/2006/main">
  <c r="B5" i="8"/>
  <c r="D19" i="7"/>
  <c r="F3" i="3" l="1"/>
  <c r="I3" i="8" s="1"/>
  <c r="I3" i="11" l="1"/>
  <c r="I23"/>
  <c r="B23"/>
  <c r="I22"/>
  <c r="B22"/>
  <c r="I21"/>
  <c r="B21"/>
  <c r="I20"/>
  <c r="B20"/>
  <c r="I46" i="8"/>
  <c r="B46"/>
  <c r="I45"/>
  <c r="B45"/>
  <c r="F38" i="7" l="1"/>
  <c r="I19" i="11" l="1"/>
  <c r="B19"/>
  <c r="I18"/>
  <c r="B18"/>
  <c r="I17"/>
  <c r="B17"/>
  <c r="I16"/>
  <c r="B16"/>
  <c r="I15"/>
  <c r="B15"/>
  <c r="I14"/>
  <c r="B14"/>
  <c r="I13"/>
  <c r="B13"/>
  <c r="I12"/>
  <c r="B12"/>
  <c r="I11"/>
  <c r="B11"/>
  <c r="I10"/>
  <c r="B10"/>
  <c r="I9"/>
  <c r="B9"/>
  <c r="I8"/>
  <c r="B8"/>
  <c r="I7"/>
  <c r="B7"/>
  <c r="I6"/>
  <c r="B6"/>
  <c r="I5"/>
  <c r="B5"/>
  <c r="H4"/>
  <c r="G4"/>
  <c r="F4"/>
  <c r="E4"/>
  <c r="D4"/>
  <c r="C4"/>
  <c r="B6" i="8"/>
  <c r="B7"/>
  <c r="B8"/>
  <c r="B9"/>
  <c r="B10"/>
  <c r="B11"/>
  <c r="B12"/>
  <c r="B13"/>
  <c r="B14"/>
  <c r="B15"/>
  <c r="B16"/>
  <c r="B17"/>
  <c r="B18"/>
  <c r="B19"/>
  <c r="B20"/>
  <c r="B21"/>
  <c r="B22"/>
  <c r="B23"/>
  <c r="B24"/>
  <c r="B25"/>
  <c r="B26"/>
  <c r="B27"/>
  <c r="B28"/>
  <c r="B29"/>
  <c r="B30"/>
  <c r="B31"/>
  <c r="B32"/>
  <c r="B33"/>
  <c r="B34"/>
  <c r="B35"/>
  <c r="B36"/>
  <c r="B37"/>
  <c r="B38"/>
  <c r="B39"/>
  <c r="B40"/>
  <c r="B41"/>
  <c r="B42"/>
  <c r="B43"/>
  <c r="B44"/>
  <c r="I34"/>
  <c r="I35"/>
  <c r="I36"/>
  <c r="I37"/>
  <c r="I38"/>
  <c r="I39"/>
  <c r="I40"/>
  <c r="I41"/>
  <c r="I42"/>
  <c r="I43"/>
  <c r="I44"/>
  <c r="I29"/>
  <c r="I30"/>
  <c r="I31"/>
  <c r="I32"/>
  <c r="I33"/>
  <c r="I20"/>
  <c r="I21"/>
  <c r="I22"/>
  <c r="I23"/>
  <c r="I24"/>
  <c r="I25"/>
  <c r="I26"/>
  <c r="I27"/>
  <c r="I28"/>
  <c r="I7"/>
  <c r="I8"/>
  <c r="I9"/>
  <c r="I10"/>
  <c r="I11"/>
  <c r="I12"/>
  <c r="I13"/>
  <c r="I14"/>
  <c r="I15"/>
  <c r="I16"/>
  <c r="I17"/>
  <c r="I18"/>
  <c r="I19"/>
  <c r="I6"/>
  <c r="I5"/>
  <c r="D4"/>
  <c r="E4"/>
  <c r="F4"/>
  <c r="G4"/>
  <c r="H4"/>
  <c r="C4"/>
  <c r="I4" i="11" l="1"/>
  <c r="A4" s="1"/>
  <c r="I4" i="8"/>
  <c r="A4" s="1"/>
  <c r="D21" i="7" l="1"/>
  <c r="D18"/>
  <c r="D17"/>
  <c r="D20"/>
  <c r="D16"/>
  <c r="G3" i="3"/>
  <c r="C3" i="8" l="1"/>
  <c r="A3" s="1"/>
  <c r="C3" i="11"/>
  <c r="A3" s="1"/>
</calcChain>
</file>

<file path=xl/sharedStrings.xml><?xml version="1.0" encoding="utf-8"?>
<sst xmlns="http://schemas.openxmlformats.org/spreadsheetml/2006/main" count="1051" uniqueCount="543">
  <si>
    <t>NAZIV PROGRAMA</t>
  </si>
  <si>
    <t>OIB</t>
  </si>
  <si>
    <t>R.
BR.</t>
  </si>
  <si>
    <t>RKP</t>
  </si>
  <si>
    <t>NAZIV PRORAČUNSKOGA KORISNIKA</t>
  </si>
  <si>
    <t>ADRESA 
PRORAČUNSKOGA KORISNIKA</t>
  </si>
  <si>
    <t>POŠTANSKI BROJ I NAZIV
GRADA/OPĆINE</t>
  </si>
  <si>
    <t>MATIČNI BROJ</t>
  </si>
  <si>
    <t>10000 ZAGREB</t>
  </si>
  <si>
    <t>49245 GORNJA STUBICA</t>
  </si>
  <si>
    <t>44000 SISAK</t>
  </si>
  <si>
    <t>47000 KARLOVAC</t>
  </si>
  <si>
    <t>42000 VARAŽDIN</t>
  </si>
  <si>
    <t>42253 BEDNJA</t>
  </si>
  <si>
    <t>AUGUSTA CESARCA 1</t>
  </si>
  <si>
    <t>43000 BJELOVAR</t>
  </si>
  <si>
    <t>VLADIMIRA NAZORA 3</t>
  </si>
  <si>
    <t>51000 RIJEKA</t>
  </si>
  <si>
    <t>51410 OPATIJA</t>
  </si>
  <si>
    <t>51550 MALI LOŠINJ</t>
  </si>
  <si>
    <t>53000 GOSPIĆ</t>
  </si>
  <si>
    <t>33000 VIROVITICA</t>
  </si>
  <si>
    <t>35000 SLAVONSKI BROD</t>
  </si>
  <si>
    <t>23000 ZADAR</t>
  </si>
  <si>
    <t>31000 OSIJEK</t>
  </si>
  <si>
    <t>TRG BANA JOSIPA JELAČIĆA 24</t>
  </si>
  <si>
    <t>22000 ŠIBENIK</t>
  </si>
  <si>
    <t>32000 VUKOVAR</t>
  </si>
  <si>
    <t>21000 SPLIT</t>
  </si>
  <si>
    <t>52000 PAZIN</t>
  </si>
  <si>
    <t>52100 PULA</t>
  </si>
  <si>
    <t>20000 DUBROVNIK</t>
  </si>
  <si>
    <t>ADRESA:</t>
  </si>
  <si>
    <t>POŠTANSKI BROJ:</t>
  </si>
  <si>
    <t>MATIČNI BROJ:</t>
  </si>
  <si>
    <t>telefon / mobitel:</t>
  </si>
  <si>
    <t>ime i prezime:</t>
  </si>
  <si>
    <t>e-mail:</t>
  </si>
  <si>
    <t>USTANOVE MK</t>
  </si>
  <si>
    <t>AGENCIJA ZA ELEKTRONIČKE MEDIJE</t>
  </si>
  <si>
    <t>JAGIĆEVA 31</t>
  </si>
  <si>
    <t>02307014</t>
  </si>
  <si>
    <t>OSTALE USTANOVE</t>
  </si>
  <si>
    <t>DRŽAVNI ARHIV U BJELOVARU</t>
  </si>
  <si>
    <t>TRG EUGENA KVATERNIKA 6</t>
  </si>
  <si>
    <t>ARHIVI</t>
  </si>
  <si>
    <t>DRŽAVNI ARHIV U DUBROVNIKU</t>
  </si>
  <si>
    <t>SV.DOMINIKA 1</t>
  </si>
  <si>
    <t>DRŽAVNI ARHIV U GOSPIĆU</t>
  </si>
  <si>
    <t>KANIŠKA 17</t>
  </si>
  <si>
    <t>DRŽAVNI ARHIV U KARLOVCU</t>
  </si>
  <si>
    <t>LJ.ŠESTIĆA 5</t>
  </si>
  <si>
    <t>DRŽAVNI ARHIV U OSIJEKU</t>
  </si>
  <si>
    <t>KAMILA FIRINGERA 1</t>
  </si>
  <si>
    <t>DRŽAVNI ARHIV U PAZINU</t>
  </si>
  <si>
    <t>DRŽAVNI ARHIV U RIJECI</t>
  </si>
  <si>
    <t>PARK N. HOSTA 2</t>
  </si>
  <si>
    <t>DRŽAVNI ARHIV U SISKU</t>
  </si>
  <si>
    <t>FRANKOPANSKA 21</t>
  </si>
  <si>
    <t>DRŽAVNI ARHIV U SLAVONSKOM BRODU</t>
  </si>
  <si>
    <t>DRŽAVNI ARHIV U SPLITU</t>
  </si>
  <si>
    <t>GLAGOLJAŠKA 18</t>
  </si>
  <si>
    <t>DRŽAVNI ARHIV U ŠIBENIKU</t>
  </si>
  <si>
    <t>VELIMIRA ŠKORPIKA 5</t>
  </si>
  <si>
    <t>DRŽAVNI ARHIV U VARAŽDINU</t>
  </si>
  <si>
    <t>TRSTENJAKOVA 7</t>
  </si>
  <si>
    <t xml:space="preserve">DRŽAVNI ARHIV U VIROVITICI </t>
  </si>
  <si>
    <t xml:space="preserve">DRŽAVNI ARHIV U VUKOVARU </t>
  </si>
  <si>
    <t>ŽUPANIJSKA 66</t>
  </si>
  <si>
    <t>DRŽAVNI ARHIV U ZADRU</t>
  </si>
  <si>
    <t>R.BOŠKOVIĆA BB.</t>
  </si>
  <si>
    <t>DRŽAVNI ARHIV U ZAGREBU</t>
  </si>
  <si>
    <t>OPATIČKA 29</t>
  </si>
  <si>
    <t>HRVATSKI DRŽAVNI ARHIV</t>
  </si>
  <si>
    <t>MARULIĆEV TRG 2</t>
  </si>
  <si>
    <t xml:space="preserve">DRŽAVNI ARHIV ZA MEĐIMURJE </t>
  </si>
  <si>
    <t>ŠTRIGOVA 102</t>
  </si>
  <si>
    <t xml:space="preserve">40312 ŠTRIGOVA </t>
  </si>
  <si>
    <t>HRVATSKI MEMORIJALNO-DOKUMENTACIJSKI CENTAR DOMOVINSKOGA RATA</t>
  </si>
  <si>
    <t>MARULIĆEV TRG 21</t>
  </si>
  <si>
    <t>ARHEOLOŠKI MUZEJ ISTRE</t>
  </si>
  <si>
    <t>CARRARINA 3</t>
  </si>
  <si>
    <t>MUZEJI</t>
  </si>
  <si>
    <t>ARHEOLOŠKI MUZEJ NARONA</t>
  </si>
  <si>
    <t>NARONSKI TRG 6</t>
  </si>
  <si>
    <t>20352 VID</t>
  </si>
  <si>
    <t>ARHEOLOŠKI MUZEJ OSIJEK</t>
  </si>
  <si>
    <t>TRG SV. TROJSTVA 2</t>
  </si>
  <si>
    <t>ARHEOLOŠKI MUZEJ U SPLITU</t>
  </si>
  <si>
    <t>ZRINSKO-FRANKOPANSKA 25</t>
  </si>
  <si>
    <t>ARHEOLOŠKI MUZEJ ZADAR</t>
  </si>
  <si>
    <t>TRG OPATICE ČIKE 1</t>
  </si>
  <si>
    <t xml:space="preserve">23000 ZADAR </t>
  </si>
  <si>
    <t xml:space="preserve">MUZEJI IVANA MEŠTROVIĆA </t>
  </si>
  <si>
    <t>ŠETALIŠTE IVANA MEŠTROVIĆA 46</t>
  </si>
  <si>
    <t>HRVATSKI MUZEJ NAIVNE UMJETNOSTI</t>
  </si>
  <si>
    <t>SV.ĆIRILA I METODA 3</t>
  </si>
  <si>
    <t>HRVATSKI POVIJESNI MUZEJ</t>
  </si>
  <si>
    <t>MATOŠEVA 9</t>
  </si>
  <si>
    <t>HRVATSKI ŠPORTSKI MUZEJ</t>
  </si>
  <si>
    <t>PRAŠKA 2</t>
  </si>
  <si>
    <t xml:space="preserve">ZBIRKA UMJETNINA ANTE I WILTRUDE TOPIĆ MIMARA </t>
  </si>
  <si>
    <t>ROOSEVELTOV TRG 5</t>
  </si>
  <si>
    <t>MODERNA GALERIJA</t>
  </si>
  <si>
    <t>A. HEBRANGA 1</t>
  </si>
  <si>
    <t>MUZEJ ANTIČKOG STAKLA ZADAR</t>
  </si>
  <si>
    <t>POLJANA ZEMALJSKOG ODBORA 1</t>
  </si>
  <si>
    <t>MUZEJ HRVATSKIH ARHEOLOŠKIH SPOMENIKA SPLIT</t>
  </si>
  <si>
    <t>GUNJAČA bb.</t>
  </si>
  <si>
    <t>MUZEJ SLAVONIJE OSIJEK</t>
  </si>
  <si>
    <t>TRG SVETOG TROJSTVA 6</t>
  </si>
  <si>
    <t>MUZEJ HRVATSKOG ZAGORJA</t>
  </si>
  <si>
    <t>SAMCI 64</t>
  </si>
  <si>
    <t>MUZEJ VUČEDOLSKE KULTURE</t>
  </si>
  <si>
    <t>ARHEOLOŠKI LOKALITET VUČEDOL</t>
  </si>
  <si>
    <t>MUZEJSKI DOKUMENTACIJSKI CENTAR</t>
  </si>
  <si>
    <t>ILICA 4</t>
  </si>
  <si>
    <t>TIFLOLOŠKI MUZEJ</t>
  </si>
  <si>
    <t>AUGUSTA ŠENOE 34</t>
  </si>
  <si>
    <t>HRVATSKI MUZEJ TURIZMA</t>
  </si>
  <si>
    <t>PARK ANGIOLINA 1</t>
  </si>
  <si>
    <t>MUZEJ APOKSIOMENA</t>
  </si>
  <si>
    <t>RIVA LOŠINJSKIH KAPETANA 13</t>
  </si>
  <si>
    <t>GALERIJA KLOVIĆEVI DVORI</t>
  </si>
  <si>
    <t>JEZUITSKI TRG 4</t>
  </si>
  <si>
    <t>DVOR TRAKOŠČAN</t>
  </si>
  <si>
    <t>TRAKOŠČAN 1</t>
  </si>
  <si>
    <t>SPOMEN PODRUČJE JASENOVAC</t>
  </si>
  <si>
    <t>BRAĆE RADIĆA 146</t>
  </si>
  <si>
    <t>44323 JASENOVAC</t>
  </si>
  <si>
    <t>ANSAMBL LADO</t>
  </si>
  <si>
    <t>TRG MARŠALA TITA 6A</t>
  </si>
  <si>
    <t>HRVATSKI RESTAURATORSKI ZAVOD</t>
  </si>
  <si>
    <t>NIKE GRŠKOVIĆA 23</t>
  </si>
  <si>
    <t>HRVATSKA KNJIŽNICA ZA SLIJEPE</t>
  </si>
  <si>
    <t>DRAŠKOVIĆEVA 80/1</t>
  </si>
  <si>
    <t>HRVATSKO NARODNO KAZALIŠTE</t>
  </si>
  <si>
    <t>HRVATSKI AUDIOVIZUALNI CENTAR</t>
  </si>
  <si>
    <t>NOVA VES 18</t>
  </si>
  <si>
    <t>MEĐUNARODNI CENTAR ZA PODVODNU ARHEOLOGIJU</t>
  </si>
  <si>
    <t>BOŽIDARA PETRANOVIĆA 1</t>
  </si>
  <si>
    <t>PLAN PROGRAMSKIH AKTIVNOSTI USTANOVA</t>
  </si>
  <si>
    <t>U NADLEŽNOSTI MINISTARSTVA KULTURE</t>
  </si>
  <si>
    <t>Molimo Vas, uz plan priložite:</t>
  </si>
  <si>
    <t>ZA 2019. GODINU</t>
  </si>
  <si>
    <t>RKP:</t>
  </si>
  <si>
    <t>Muzejska djelatnost</t>
  </si>
  <si>
    <t>Glazbene i glazbeno-scenske umjetnosti</t>
  </si>
  <si>
    <t>Kulturno - umjetnički amaterizam</t>
  </si>
  <si>
    <t>Književno stvaralaštvo</t>
  </si>
  <si>
    <t>Potpora knjizi</t>
  </si>
  <si>
    <t>Časopisi</t>
  </si>
  <si>
    <t>Knjižnična djelatnost</t>
  </si>
  <si>
    <t>Otkup knjiga</t>
  </si>
  <si>
    <t>Književne manifestacije</t>
  </si>
  <si>
    <t>Književni programi knjižara</t>
  </si>
  <si>
    <t>Arhivska djelatnost</t>
  </si>
  <si>
    <t>A565028</t>
  </si>
  <si>
    <t>Međunarodna kulturna suradnja</t>
  </si>
  <si>
    <t>Informatizacija</t>
  </si>
  <si>
    <t>Investicijska potpora</t>
  </si>
  <si>
    <t>Pokretna kulturna dobra</t>
  </si>
  <si>
    <t>Nepokretna kulturna dobra</t>
  </si>
  <si>
    <t>Redovna djelatnost</t>
  </si>
  <si>
    <t>KKT-Međunarodna kulturna djelatnost</t>
  </si>
  <si>
    <t>Vizualne umjetnosti</t>
  </si>
  <si>
    <t>Inovativne umjetničke i kulturne prakse</t>
  </si>
  <si>
    <t>Digitalizacija arhivske, knjižnične i muzejske građe</t>
  </si>
  <si>
    <t>Dramska umjetnost</t>
  </si>
  <si>
    <t>Poduzetništvo u kulturi</t>
  </si>
  <si>
    <t>Arheološka baština</t>
  </si>
  <si>
    <t>Zaštite i očuvanja nematerijalnih kulturnih dobara</t>
  </si>
  <si>
    <t>Ruksak (pun) kulture</t>
  </si>
  <si>
    <t>Razvoj publike u kulturi</t>
  </si>
  <si>
    <t>Monografije u kulturi i umjetnosti</t>
  </si>
  <si>
    <t>TRAŽENI IZNOS (kn)</t>
  </si>
  <si>
    <t>AKTIVNOST</t>
  </si>
  <si>
    <t>A908002</t>
  </si>
  <si>
    <t>A780001</t>
  </si>
  <si>
    <t>A836002</t>
  </si>
  <si>
    <t>A834001</t>
  </si>
  <si>
    <t>A832002</t>
  </si>
  <si>
    <t>A785009</t>
  </si>
  <si>
    <t>A843002</t>
  </si>
  <si>
    <t>USTANOVA:</t>
  </si>
  <si>
    <t>PRORAČUNSKA AKTIVNOST:</t>
  </si>
  <si>
    <t>OIB USTANOVE:</t>
  </si>
  <si>
    <r>
      <t xml:space="preserve">PROGRAMSKA DJELATNOST
</t>
    </r>
    <r>
      <rPr>
        <b/>
        <sz val="8"/>
        <color indexed="8"/>
        <rFont val="Arial"/>
        <family val="2"/>
        <charset val="238"/>
      </rPr>
      <t>(odabrati s padajućeg izbornika)</t>
    </r>
  </si>
  <si>
    <t>Tablica: PLAN PROGRAMSKIH AKTIVNOSTI USTANOVA U NADLEŽNOSTI MINISTARSTVA KULTURE ZA 2019. GODINU</t>
  </si>
  <si>
    <t>Klasa</t>
  </si>
  <si>
    <t>Konto</t>
  </si>
  <si>
    <t>Naziv konta</t>
  </si>
  <si>
    <t>O</t>
  </si>
  <si>
    <t>Zemljište</t>
  </si>
  <si>
    <t>Rudna bogatstva</t>
  </si>
  <si>
    <t>Ostala prirodna materijalna imovina</t>
  </si>
  <si>
    <t>Patenti</t>
  </si>
  <si>
    <t>Koncesije</t>
  </si>
  <si>
    <t>Licence</t>
  </si>
  <si>
    <t>Ostala prava</t>
  </si>
  <si>
    <t>Goodwill</t>
  </si>
  <si>
    <t>Ostala nematerijalna imovina</t>
  </si>
  <si>
    <t>Stambeni objekti</t>
  </si>
  <si>
    <t>Poslovni objekti</t>
  </si>
  <si>
    <t>Ceste, željeznice i ostali prometni objekti</t>
  </si>
  <si>
    <t>Ostali građevinski objekti</t>
  </si>
  <si>
    <t>Uredska oprema i namještaj</t>
  </si>
  <si>
    <t>Komunikacijska oprema</t>
  </si>
  <si>
    <t>Oprema za održavanje i zaštitu</t>
  </si>
  <si>
    <t>Medicinska i laboratorijska oprema</t>
  </si>
  <si>
    <t>Instrumenti, uređaji i strojevi</t>
  </si>
  <si>
    <t>Sportska i glazbena oprema</t>
  </si>
  <si>
    <t>Uređaji, strojevi i oprema za ostale namjene</t>
  </si>
  <si>
    <t>Vojna oprema</t>
  </si>
  <si>
    <t>Prijevozna sredstva u cestovnom prometu</t>
  </si>
  <si>
    <t>Prijevozna sredstva u željezničkom prometu</t>
  </si>
  <si>
    <t>Prijevozna sredstva u pomorskom i riječnom prometu</t>
  </si>
  <si>
    <t>Prijevozna sredstva u zračnom prometu</t>
  </si>
  <si>
    <t>Knjige</t>
  </si>
  <si>
    <t>Umjetnička djela (izložena u galerijama, muzejima i slično)</t>
  </si>
  <si>
    <t>Muzejski izlošci i predmeti prirodnih rijetkosti</t>
  </si>
  <si>
    <t>Ostale nespomenute izložbene vrijednosti</t>
  </si>
  <si>
    <t>Višegodišnji nasadi</t>
  </si>
  <si>
    <t>Osnovno stado</t>
  </si>
  <si>
    <t>Istraživanje rudnih bogatstava</t>
  </si>
  <si>
    <t>Ulaganja u računalne programe</t>
  </si>
  <si>
    <t>Umjetnička, literarna i znanstvena djela</t>
  </si>
  <si>
    <t>Ostala nematerijalna proizvedena imovina</t>
  </si>
  <si>
    <t>Plemeniti metali i drago kamenje</t>
  </si>
  <si>
    <t>Pohranjene knjige, umjetnička djela i slične vrijednosti</t>
  </si>
  <si>
    <t>Strateške zalihe</t>
  </si>
  <si>
    <t>Prijelazni račun</t>
  </si>
  <si>
    <t>Porez i prirez na dohodak</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</si>
  <si>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</si>
  <si>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</si>
  <si>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</si>
  <si>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</si>
  <si>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</si>
  <si>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Porez i prirez na dohodak utvrđen u postupku nadzora za prethodne godine</t>
  </si>
  <si>
    <t>Povrat više ostvarenog poreza na dohodak za decentralizirane funkcije</t>
  </si>
  <si>
    <t>Porez na dobit</t>
  </si>
  <si>
    <t>Porez na dobit od poduzetnika</t>
  </si>
  <si>
    <t>Porez na dobit po odbitku na naknade za korištenje prava i za usluge</t>
  </si>
  <si>
    <t>Porez na dobit po odbitku na kamate, dividende i udjele u dobiti</t>
  </si>
  <si>
    <t>Porez na dobit po godišnjoj prijavi</t>
  </si>
  <si>
    <t>Porezi na imovinu</t>
  </si>
  <si>
    <t>Stalni porezi na nepokretnu imovinu (zemlju, zgrade, kuće i ostalo)</t>
  </si>
  <si>
    <t>Porez na nasljedstava i darove</t>
  </si>
  <si>
    <t>Porez na kapitalne i financijske transakcije</t>
  </si>
  <si>
    <t>Povremeni porezi na imovinu</t>
  </si>
  <si>
    <t>Ostali stalni porezi na imovinu</t>
  </si>
  <si>
    <t>Porezi na robu i usluge</t>
  </si>
  <si>
    <t>Porez na dodanu vrijednost</t>
  </si>
  <si>
    <t>Porez na promet</t>
  </si>
  <si>
    <t>Posebni porezi i trošarine</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</si>
  <si>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</si>
  <si>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</si>
  <si>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</si>
  <si>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</si>
  <si>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t>
  </si>
  <si>
    <t>Carine i carinske pristojbe</t>
  </si>
  <si>
    <t>Ostali porezi na međunarodnu trgovinu i transakcije</t>
  </si>
  <si>
    <t>Ostali prihodi od poreza</t>
  </si>
  <si>
    <t>Ostali prihodi od poreza koje plaćaju pravne osobe</t>
  </si>
  <si>
    <t>Ostali prihodi od poreza koje plaćaju fizičke osobe</t>
  </si>
  <si>
    <t>Ostali neraspoređeni prihodi od poreza</t>
  </si>
  <si>
    <t>Doprinosi za obvezno zdravstveno osiguranje</t>
  </si>
  <si>
    <t>Doprinosi za obvezno zdravstveno osiguranje za slučaj ozljede na radu</t>
  </si>
  <si>
    <t>Doprinosi za mirovinsko osiguranje</t>
  </si>
  <si>
    <t>Doprinosi za obvezno osiguranje u slučaju nezaposlenosti</t>
  </si>
  <si>
    <t>Pomoći izravnanja za decentralizirane funkcije</t>
  </si>
  <si>
    <t>Tekuće pomoći izravnanja za decentralizirane funkcije</t>
  </si>
  <si>
    <t>Kapitalne pomoći izravnanja za decentralizirane funkcije</t>
  </si>
  <si>
    <t>Državne upravne i sudske pristojbe</t>
  </si>
  <si>
    <t>Županijske, gradske i općinske pristojbe i naknade</t>
  </si>
  <si>
    <t>Ostale upravne pristojbe i naknade</t>
  </si>
  <si>
    <t>Ostale pristojbe i naknade</t>
  </si>
  <si>
    <t>Prihodi državne uprave</t>
  </si>
  <si>
    <t>Prihodi vodnog gospodarstva</t>
  </si>
  <si>
    <t>Doprinosi za šume</t>
  </si>
  <si>
    <t>Mjesni samodoprinos</t>
  </si>
  <si>
    <t>Ostali nespomenuti prihodi</t>
  </si>
  <si>
    <t>Naknade od financijske imovine</t>
  </si>
  <si>
    <t>Komunalni doprinosi</t>
  </si>
  <si>
    <t>Komunalne naknade</t>
  </si>
  <si>
    <t>Naknade za priključak</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</si>
  <si>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</si>
  <si>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</si>
  <si>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</si>
  <si>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</si>
  <si>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</si>
  <si>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</si>
  <si>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</si>
  <si>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</si>
  <si>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</si>
  <si>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</si>
  <si>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Službena putovanja</t>
  </si>
  <si>
    <t>Naknade za prijevoz, za rad na terenu i odvojeni život</t>
  </si>
  <si>
    <t>Stručno usavršavanje zaposlenika</t>
  </si>
  <si>
    <t>Ostale naknade troškova zaposlenima</t>
  </si>
  <si>
    <t>Uredski materijal i ostali materijalni rashodi</t>
  </si>
  <si>
    <t>Materijal i sirovine</t>
  </si>
  <si>
    <t>Energija</t>
  </si>
  <si>
    <t>Materijal i dijelovi za tekuće i investicijsko održavanje</t>
  </si>
  <si>
    <t>Sitni inventar i auto gume</t>
  </si>
  <si>
    <t>Službena, radna i zaštitna odjeća i obuća</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</si>
  <si>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</si>
  <si>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</si>
  <si>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</si>
  <si>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</si>
  <si>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</si>
  <si>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</si>
  <si>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</si>
  <si>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</si>
  <si>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</si>
  <si>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Ostali nespomenuti rashodi poslovanja</t>
  </si>
  <si>
    <t>Naknade za rad predstavničkih i izvršnih tijela, povjerenstava i slično</t>
  </si>
  <si>
    <t>Premije osiguranja</t>
  </si>
  <si>
    <t>Reprezentacija</t>
  </si>
  <si>
    <t>Članarine i norme</t>
  </si>
  <si>
    <t>Pristojbe i naknade</t>
  </si>
  <si>
    <t>Dodatna ulaganja na građevinskim objektima</t>
  </si>
  <si>
    <t>Dodatna ulaganja na postrojenjima i opremi</t>
  </si>
  <si>
    <t>Dodatna ulaganja na prijevoznim sredstvima</t>
  </si>
  <si>
    <t>Dodatna ulaganja za ostalu nefinancijsku imovinu</t>
  </si>
  <si>
    <t>Plaće za redovan rad</t>
  </si>
  <si>
    <t>Plaće u naravi</t>
  </si>
  <si>
    <t>Plaće za prekovremeni rad</t>
  </si>
  <si>
    <t>Plaće za posebne uvjete rada</t>
  </si>
  <si>
    <t>Ostali rashodi za zaposlene</t>
  </si>
  <si>
    <t>Vojna sredstva za jednokratnu upotrebu</t>
  </si>
  <si>
    <t>Naknade troškova osobama izvan radnog odnosa</t>
  </si>
  <si>
    <t>Upravne i administrativne pristojbe</t>
  </si>
  <si>
    <t>Troškovi sudskih postupaka</t>
  </si>
  <si>
    <t>Kamate za izdane trezorske zapise</t>
  </si>
  <si>
    <t>Kamate za izdane mjenice</t>
  </si>
  <si>
    <t>Kamate za izdane obveznice</t>
  </si>
  <si>
    <t>Kamate za ostale vrijednosne papire</t>
  </si>
  <si>
    <t>Kamate za primlj.kredite i zajmove od međ.org., inst. i tijela EU te inoz.vlada</t>
  </si>
  <si>
    <t>Kamate za primljene kredite i zajmove od kred. i ost.financ.inst. u jav.sektoru</t>
  </si>
  <si>
    <t>Kamate za primljene kredite i zajm.od kred.i ostalih fin.inst.izvan jav.sektora</t>
  </si>
  <si>
    <t>Kamate za odobrene, a nerealizirane kredite i zajmove</t>
  </si>
  <si>
    <t>Kamate za primljene zajmove od trgovačkih društava u javnom sektoru</t>
  </si>
  <si>
    <t>Kamate za primljene zajmove od trgov. društava i obrtnika izvan javnog sektora</t>
  </si>
  <si>
    <t>Kamate za primljene zajmove od drugih razina vlasti</t>
  </si>
  <si>
    <t>Bankarske usluge i usluge platnog prometa</t>
  </si>
  <si>
    <t>Negativne tečajne razlike i razlike zbog primjene valutne klauzule</t>
  </si>
  <si>
    <t>Zatezne kamate</t>
  </si>
  <si>
    <t>Ostali nespomenuti financijski rashodi</t>
  </si>
  <si>
    <t>Subvencije trgovačkim društvima u javnom sektoru</t>
  </si>
  <si>
    <t>Subvencije kreditnim i ostalim financijskim institucijama u javnom sektoru</t>
  </si>
  <si>
    <t>Subvencije kreditnim i ostalim financijskim institucijama izvan javnog sektora</t>
  </si>
  <si>
    <t>Subvencije trgovačkim društvima i zadrugama izvan javnog sektora</t>
  </si>
  <si>
    <t>Subvencije poljoprivrednicima i obrtnicima</t>
  </si>
  <si>
    <t>Subvencije trgovačkim društvima, zadrugama, poljopr. i obrtnicima iz EU sredstav</t>
  </si>
  <si>
    <t>Tekuće pomoći inozemnim vladama</t>
  </si>
  <si>
    <t>Kapitalne pomoći inozemnim vladama</t>
  </si>
  <si>
    <t>Tekuće pomoći međunarodnim organizacijama te institucijama i tijelima EU</t>
  </si>
  <si>
    <t>Kapitalne pomoći međunarodnim organizacijama te institucijama i tijelima EU</t>
  </si>
  <si>
    <t>Tekuće pomoći unutar općeg proračuna</t>
  </si>
  <si>
    <t>Kapitalne pomoći unutar općeg proračuna</t>
  </si>
  <si>
    <t>Tekuće pomoći proračunskim korisnicima drugih proračuna</t>
  </si>
  <si>
    <t>Kapitalne pomoći proračunskim korisnicima drugih proračuna</t>
  </si>
  <si>
    <t>Prijenosi prorač. korisnicima iz nadležnog pror. za financiranje rashoda poslov</t>
  </si>
  <si>
    <t>Prijenosi proračunskim korisnicima iz nadležnog prorač. za nabavu nefinanc. imov</t>
  </si>
  <si>
    <t>Prijenosi prorač. kor. iz nadležnog prorač. za financ. imovinu i otplatu zajmova</t>
  </si>
  <si>
    <t>Pomoći temeljem prijenosa EU sredstava</t>
  </si>
  <si>
    <t>Tekuće pomoći temeljem prijenosa EU sredstava</t>
  </si>
  <si>
    <t>Kapitalne pomoći temeljem prijenosa EU sredstava</t>
  </si>
  <si>
    <t>Tekući prijenosi između proračunskih korisnika istog proračuna</t>
  </si>
  <si>
    <t>Kapitalni prijenosi između proračunskih korisnika istog proračuna</t>
  </si>
  <si>
    <t>Tekući prijenosi između prorač. kor. istog prorač. temeljem prijenosa EU sred.</t>
  </si>
  <si>
    <t>Kapitalni prijenosi između prorač. kor. istog prorač. temelj prijenosa EU sred.</t>
  </si>
  <si>
    <t>Naknade građanima i kućan.u novcu-neposr. ili putem ustanova izvan javn.sektora</t>
  </si>
  <si>
    <t>Naknade građanima i kućan.u naravi - neposr.ili putem ustan.izvan javn.sektora</t>
  </si>
  <si>
    <t>Naknade građanima i kućanstvima u novcu - putem ustanova u javnom sektoru</t>
  </si>
  <si>
    <t>Naknade građanima i kućanstvima u naravi - putem ustanova u javnom sektoru</t>
  </si>
  <si>
    <t>Naknade građanima i kućanstvima na temelju osiguranja iz EU sredstava</t>
  </si>
  <si>
    <t>Naknade građanima i kućanstvima u novcu</t>
  </si>
  <si>
    <t>Naknade građanima i kućanstvima u naravi</t>
  </si>
  <si>
    <t>Naknade građanima i kućanstvima iz EU sredstava</t>
  </si>
  <si>
    <t>Tekuće donacije</t>
  </si>
  <si>
    <t>Tekuće donacije u novcu</t>
  </si>
  <si>
    <t>Tekuće donacije u naravi</t>
  </si>
  <si>
    <t>Tekuće donacije iz EU sredstava</t>
  </si>
  <si>
    <t>Kapitalne donacije</t>
  </si>
  <si>
    <t>Kapitalne donacije neprofitnim organizacijama</t>
  </si>
  <si>
    <t>Kapitalne donacije građanima i kućanstvima</t>
  </si>
  <si>
    <t>Kapitalne donacije iz EU sredstava</t>
  </si>
  <si>
    <t>Naknade šteta pravnim i fizičkim osobama</t>
  </si>
  <si>
    <t>Penali, ležarine i drugo</t>
  </si>
  <si>
    <t>Naknade šteta zaposlenicima</t>
  </si>
  <si>
    <t>Ugovorene kazne i ostale naknade šteta</t>
  </si>
  <si>
    <t>Tekući prijenosi EU sredstava subjektima izvan</t>
  </si>
  <si>
    <t>Kapitalni prijenosi EU sredstava subjektima izvan</t>
  </si>
  <si>
    <t>Kapitalne pomoći kreditnim i ostalim financ.instit.te trg.društv. u jav.sektoru</t>
  </si>
  <si>
    <t>Kapitalne pomoći kred. i ost.financ.inst. i trg.druš, zadrug izvan jav.sektora</t>
  </si>
  <si>
    <t>Kapitalne pomoći poljoprivrednicima i obrtnicima</t>
  </si>
  <si>
    <t>Kapitalne pomoći iz EU sredstava</t>
  </si>
  <si>
    <t>Raspored rashoda</t>
  </si>
  <si>
    <t>Povrat poreza i prireza na dohodak po godišnjoj prijavi</t>
  </si>
  <si>
    <t>Povrat poreza na dobit po godišnjoj prijavi</t>
  </si>
  <si>
    <t>Pomoći od inozemnih vlada</t>
  </si>
  <si>
    <t>Tekuće pomoći od inozemnih vlada</t>
  </si>
  <si>
    <t>Kapitalne pomoći od inozemnih vlada</t>
  </si>
  <si>
    <t>Pomoći od međunarodnih organizacija te institucija i tijela EU</t>
  </si>
  <si>
    <t>Tekuće pomoći od međunarodnih organizacija</t>
  </si>
  <si>
    <t>Kapitalne pomoći od međunarodnih organizacija</t>
  </si>
  <si>
    <t>Tekuće pomoći od institucija i tijela  EU</t>
  </si>
  <si>
    <t>Kapitalne pomoći od institucija i tijela  EU</t>
  </si>
  <si>
    <t>Pomoći proračunu iz drugih proračuna</t>
  </si>
  <si>
    <t>Tekuće pomoći proračunu iz drugih proračuna</t>
  </si>
  <si>
    <t>Kapitalne pomoći proračunu iz drugih proračuna</t>
  </si>
  <si>
    <t>Pomoći od izvanproračunskih korisnika</t>
  </si>
  <si>
    <t>Tekuće pomoći od izvanproračunskih korisnika</t>
  </si>
  <si>
    <t>Kapitalne pomoći od izvanproračunskih korisnika</t>
  </si>
  <si>
    <t>Pomoći proračunskim korisnicima iz proračuna koji im nije nadležan</t>
  </si>
  <si>
    <t>Tekuće pomoći proračunskim korisnicima iz proračuna koji im nije nadležan</t>
  </si>
  <si>
    <t>Kapitalne pomoći proračunskim korisnicima iz proračuna koji im nije nadležan</t>
  </si>
  <si>
    <t>Prihodi od financijske imovine</t>
  </si>
  <si>
    <t>Prihodi od kamata po vrijednosnim papirima</t>
  </si>
  <si>
    <t>Kamate na oročena sredstva i depozite po viđenju</t>
  </si>
  <si>
    <t>Prihodi od zateznih kamata</t>
  </si>
  <si>
    <t>Prihodi od pozitivnih tečajnih razlika i razlika zbog primjene valutne klauzule</t>
  </si>
  <si>
    <t>Prihodi od dividendi</t>
  </si>
  <si>
    <t>Prihodi iz dobiti trg.društava, kred.i ost.finan.inst. po posebnim propisima</t>
  </si>
  <si>
    <t>Ostali prihodi od financijske imovine</t>
  </si>
  <si>
    <t>Prihodi od nefinancijske imovine</t>
  </si>
  <si>
    <t>Naknade za koncesije</t>
  </si>
  <si>
    <t>Prihodi od zakupa i iznajmljivanja imovine</t>
  </si>
  <si>
    <t>Naknada za korištenje nefinancijske imovine</t>
  </si>
  <si>
    <t>Naknade za ceste</t>
  </si>
  <si>
    <t>Prihodi od prodaje kratkotrajne nefinancijske imovine</t>
  </si>
  <si>
    <t>Ostali prihodi od nefinancijske imovine</t>
  </si>
  <si>
    <t>Prihodi od kamata na dane zajmove</t>
  </si>
  <si>
    <t>Prihodi od kamata na dane zajmove međ.org.,inst. i tijelima EU te inoz.vladama</t>
  </si>
  <si>
    <t>Prihodi od kamata na dane zajmove neprofit. organizac., građanima i kućanstvima</t>
  </si>
  <si>
    <t>Prihodi od kamata na dane zajmove kredit. i ostalim finan.instit.u javn.sektoru</t>
  </si>
  <si>
    <t>Prihodi od kamata na dane zajmove trgovačkim društvima u javnom sektoru</t>
  </si>
  <si>
    <t>Prihodi od kamata na dane zajmove kredit. i ostalim fin.inst. izvan jav.sektora</t>
  </si>
  <si>
    <t>Prihodi od kamata na dane zajmove trg. društ. i obrtnicima izvan javnog sektora</t>
  </si>
  <si>
    <t>Prihodi od kamata na dane zajmove drugim razinama vlasti</t>
  </si>
  <si>
    <t>Prihodi od kamata na dane zajmove po protestiranim jamstvima</t>
  </si>
  <si>
    <t>Prihodi od kamata na dane zajmove neprof.org., građ. i kućan.po protest.jamst.</t>
  </si>
  <si>
    <t>Prih. od kamata na dane zajmove kred.i ost.fin.inst. u jav.sekt. po prot.jamst.</t>
  </si>
  <si>
    <t>Prihodi od kamata na dane zajmove trg.društ. u jav.sektoru po protest.jamstvima</t>
  </si>
  <si>
    <t>Prih.od kamata na dane zajmove kred.i finan.inst. izvan jav.sekt.po prot.jamst.</t>
  </si>
  <si>
    <t>Prih.od kamata na dane zajmove trg.dr.i obrtn. izvan jav.sekt.po protest.jamst.</t>
  </si>
  <si>
    <t>Prihodi od kamata na dane zajmove drugim razinama vlasti po protest. jamstvima</t>
  </si>
  <si>
    <t>Prihodi po posebnim propisima</t>
  </si>
  <si>
    <t>Prihodi od novčane naknade poslodav. zbog nezapoš. osoba s invaliditetom</t>
  </si>
  <si>
    <t>Komunalni doprinosi i naknade</t>
  </si>
  <si>
    <t>Prihodi od prodaje proizvoda i robe</t>
  </si>
  <si>
    <t>Prihodi od pruženih usluga</t>
  </si>
  <si>
    <t>Prihodi iz nadležnog proračuna za financiranje rashoda poslovanja</t>
  </si>
  <si>
    <t>Prihodi iz nadležnog proračuna za fin. rashoda za nabavu nefinac. imovine</t>
  </si>
  <si>
    <t>Prihodi iz nadležnog prorač. za fin. izdataka za fin. imovinu i otplatu zajmova</t>
  </si>
  <si>
    <t>Prihodi od HZZO-a na temelju ugovornih obveza</t>
  </si>
  <si>
    <t>Kazne i upravne mjere</t>
  </si>
  <si>
    <t>Raspored prihoda</t>
  </si>
  <si>
    <t>Prihodi od prodaje materijalne imovine - prirodnih bogatstava</t>
  </si>
  <si>
    <t>Prihodi od prodaje nematerijalne imovine</t>
  </si>
  <si>
    <t>Prihodi od prodaje građevinskih objekata</t>
  </si>
  <si>
    <t>Prihodi od prodaje postrojenja i opreme</t>
  </si>
  <si>
    <t>Prihodi od prodaje prijevoznih sredstava</t>
  </si>
  <si>
    <t>Prihodi od prodaje knjiga, umjetničkih djela i ostalih izložbenih vrijednosti</t>
  </si>
  <si>
    <t>Prihodi od prodaje višegodišnjih nasada i osnovnog stada</t>
  </si>
  <si>
    <t>Prihodi od prodaje nematerijalne proizvedene imovine</t>
  </si>
  <si>
    <t>Prihodi od prodaje plemenitih metala i ostalih pohranjenih vrijednosti</t>
  </si>
  <si>
    <t>Prihodi od prodaje zaliha</t>
  </si>
  <si>
    <t>Vlastiti izvori iz proračuna</t>
  </si>
  <si>
    <t>Ostali vlastiti izvori</t>
  </si>
  <si>
    <t>Ispravak vlastitih izvora iz proračuna za obveze</t>
  </si>
  <si>
    <t>Ispravak ostalih vlastitih izvora za obveze</t>
  </si>
  <si>
    <t>Promjene u vrijednosti i obujmu imovine</t>
  </si>
  <si>
    <t>Promjene u vrijednosti i obujmu obveza</t>
  </si>
  <si>
    <t>Obračun  prihoda i rashoda poslovanja</t>
  </si>
  <si>
    <t>Obračun prihoda i rashoda od nefinancijske imovine</t>
  </si>
  <si>
    <t>Obračun primitaka i izdataka od financijske imovine</t>
  </si>
  <si>
    <t>Višak prihoda</t>
  </si>
  <si>
    <t>Manjak prihoda</t>
  </si>
  <si>
    <t>Obračunati doprinosi za obvezno zdravstveno osiguranje</t>
  </si>
  <si>
    <t>Obračunati doprinosi za mirovinsko osiguranje</t>
  </si>
  <si>
    <t>Obračunati doprinosi za zapošljavanje</t>
  </si>
  <si>
    <t>Prihodi od prodaje proizvoda i roba i pruženih usluga</t>
  </si>
  <si>
    <t>Obračunati prihodi od HZZO-a na temelju ugovornih obveza</t>
  </si>
  <si>
    <t>Rezerviranja za otplatu zajmova/kredita koji dospijevaju u tekućoj godinu</t>
  </si>
  <si>
    <t>Ostala rezerviranja (stalna pričuva i drugo)</t>
  </si>
  <si>
    <t>Tuđa imovina dobivena na korištenje</t>
  </si>
  <si>
    <t>Dana jamstva</t>
  </si>
  <si>
    <t>Dana kreditna pisma</t>
  </si>
  <si>
    <t>Instrumenti osiguranja plaćanja</t>
  </si>
  <si>
    <t>Ostali izvanbilančni zapisi</t>
  </si>
  <si>
    <t>SREDSTVA MK-a ZA PROGRAMSKU DJELTNOST</t>
  </si>
  <si>
    <t>VIŠAK IZ  PRETHODNE GODINE RASPOREĐEN PREMA KONTIMA</t>
  </si>
  <si>
    <t>VLASTITA SREDSTVA</t>
  </si>
  <si>
    <t>UKUPNO</t>
  </si>
  <si>
    <t>IZVOR 31</t>
  </si>
  <si>
    <t>IZVOR 43</t>
  </si>
  <si>
    <t>IZVOR 52</t>
  </si>
  <si>
    <t>IZVOR 61</t>
  </si>
  <si>
    <t>UKUPNO PRIHODI</t>
  </si>
  <si>
    <t>UKUPNO RASHODI</t>
  </si>
  <si>
    <t>BROJ KONTA
(4 razina)</t>
  </si>
  <si>
    <t>Ukupni iznos iz tablice 2.</t>
  </si>
  <si>
    <t>Potpis ravnatelja ustanove</t>
  </si>
  <si>
    <t>PODACI O RAVNATELJU USTANOVE</t>
  </si>
  <si>
    <t>2. Detaljan opis i detaljno razrađeni troškovnik za svaki program iz plana</t>
  </si>
  <si>
    <t>1. Godišnji plan i program rada ustanove za 2019.</t>
  </si>
  <si>
    <r>
      <t xml:space="preserve">POVEZNICA S GODIŠNJIM PLANOM I PROGRAMOM RADA  </t>
    </r>
    <r>
      <rPr>
        <b/>
        <sz val="8"/>
        <color indexed="8"/>
        <rFont val="Arial"/>
        <family val="2"/>
        <charset val="238"/>
      </rPr>
      <t>(navesti elemente iz Godišnjeg plana koji se ostvaruju navedenim programom)</t>
    </r>
  </si>
  <si>
    <t>KRATKI OPIS PROGRAMA
(ujedno navesti aktinosti koje će se provoditi programom)</t>
  </si>
  <si>
    <t>UKUPNI TROŠKOVI</t>
  </si>
  <si>
    <t>*Za svaki program priložiti detaljan opis i detaljno razrađeni troškovnik (s iskazanom specifikacijom prihoda i rashoda)</t>
  </si>
  <si>
    <t>Ukupni iznosi iz tablice 2.</t>
  </si>
  <si>
    <t>SVEUKUPNO</t>
  </si>
  <si>
    <t>VRIJEME REALIZACIJE
(format xx.xx.xx-xx.xx.xx)</t>
  </si>
  <si>
    <t>NAZIV KONTA
(automatski se upisuje unosom kontnog broja)</t>
  </si>
  <si>
    <t>nema padajućeg izbornika</t>
  </si>
  <si>
    <t>PODCAST Hrvatske knjižnice za slijepe 2019.</t>
  </si>
  <si>
    <t>Podcast je oblik audio emitiranja putem interneta. Takvi se zapisi mogu slušati direktno sa stranice ili preuzeti u mp3 formatu. Podcastu Hrvatske knjižnice pristupa se putem internetske stranice i Facebook stranice Knjižnice. Epizode u trajanju do sat vremena, snimaju se jednom mjesečno s ljetnom stankom. Sugovornici bi kao i tijekom 2018. bili istaknuti i zanimljivi pojedinici koji se svojim životom ili radom dotiču slijepih osoba. Također će u nekima od emisija biti obrađene specifične teme vezane uz kulturni život slijepih osoba u Hrvatskoj i djelatnost Knjižnice. Dosadašnji sugovornici su bili snimatelji Hrvatske knjižnice za slijepe, predsjednik Hrvatskog saveza slijepih i predsjednik Udruge slijepih Zagreb, informatičar Hrvatskog saveza slijepih itd. Urednik Podcasta je slabovidna osoba upoznata s radom Knjižnice, visokoobrazovana, širokih afiniteta, informacijski pismena i zainteresirana za izražavanje u zvučnoj formi.</t>
  </si>
  <si>
    <t>tijekom 2019. godine</t>
  </si>
  <si>
    <t>Podcast je dio specijalnih Obrazovno, kulturno-umjetnički i popularno znanstvenih programa planiranih Programom rada Hrvatske knjižnice za slijepe 2019.</t>
  </si>
  <si>
    <t>U programu rada za 2019. godinu je predviđen trošak zajedničkog investicijskog ulaganja za rekonstrukciju zgrade Hrvatskog saveza slijepih gdje se nalazi radni prostor Knjižnice.</t>
  </si>
  <si>
    <t>Državno natjecanje u brzom i izražajnom čitanju brajice 2019.</t>
  </si>
  <si>
    <t>proljeće 2019. godine</t>
  </si>
  <si>
    <t>tijekom cijele 2019. godine</t>
  </si>
  <si>
    <t>INVESTICIJSKI PROGRAM REKONSTRUKCIJE KOTLOVNICE</t>
  </si>
  <si>
    <t>Natjecanje je dio specijalnih Obrazovno, kulturno-umjetnički i popularno znanstvenih programa planiranih Programom rada Hrvatske knjižnice za slijepe 2019.</t>
  </si>
  <si>
    <t xml:space="preserve">Hrvatski savez slijepih je uz Vladu RH osnivač Hrvatske knjižnice za slijepe te joj osigurava radni prostor u bloku zgrada kojeg je vlasnik. Kako bi se redovna djelatnost Knjižnice mogla odvijati potrebno je uključivanje u projekt rekonstrukcije kotlovnice koja je dotrajala i neispravna. 
Ukupna kvadratura koja se grije u zgradi Hrvatskog saveza slijepih je 2291,33 m2. Udio Hrvatske knjižnice za slijepe u navedenoj kvadraturi je 20,78 % što je sukladno grijanoj kvadraturi od 476,14 m2. 
</t>
  </si>
  <si>
    <t>program međunarodne suradnje</t>
  </si>
  <si>
    <t>program investicijkog ulaganja</t>
  </si>
  <si>
    <t>2019. godine će se sastanak odbora IFLAine sekcije namijenjene knjižnicama koje pružaju usluge osobama koje ne mogu čitati standardni tisak - IFLA LPD - održati u Helsinkiju. Djelatnica Knjižnice, Jelena Lešaja, kao članica odbora sudjelovat će u izradi akcijskog plana, planiranju IFLA LPD sesije na velikoj IFLAinoj konferenciji u Ateni, te saznati iz prve ruke iskustva kolega iz srodnih knjižnica. Prisustvovanje redovitom sastanku ovog je puta od izuzetne važnosti već zbog toga što je djelatnica preskočila odlazak na IFLA WLIC u kolovozu 2018 godine. Budući da je Hrvatska knjižnica za slijepe po svom djelokrugu jedine takva ustanova u Hrvatskoj važno je održavanje izravnog kontakta s kolegama iz srodnih knjižnica u svijetu jer se u praksi njihov savjet ili primjer dobre ali i loše prakse pokazao neprocjenjivim.</t>
  </si>
  <si>
    <t>Polugodišnji sastanak IFLA LPD sekcije, Helsinki 2019.</t>
  </si>
  <si>
    <t>Službena putovanja na sastanke IFLAine LPD sekcije preduvjet su za ostvarivanje osnovne djelatnosti knjižnice navedene Programom rada za 2019. godinu gdje se ističe da Knjižnica prati razvoj tehnologije te međunarodne trendove produkcije i podrške, kao i standarde vezane uz usluge namijenjene osobama koje ne čitaju standardni tisak. Također je sudjelovanje navedeno u sklopu ostalih aktivnosti.</t>
  </si>
  <si>
    <t>veljača/ožujak 2019. godine</t>
  </si>
  <si>
    <t>pogram međunarodne suradnje</t>
  </si>
  <si>
    <t>Službeno putovanje IFLA WLIC Atena kolovoz 2019.</t>
  </si>
  <si>
    <t>2019. godine će Atena biti domaćin najveće međunarodne knjižničarske konferencije IFLA WLIC. Djelatnica Hrvatske knjižnice za slijepe, Jelena Lešaja, trenutno je članica odbora IFLAine sekcije namijenjene knjižnicama koje pružaju usluge osobama koje ne mogu čitati standardni tisak - IFLA LPD. 2019. kreće reizbor članova koji će se obznaniti na sastanku sekcije u sklopu konferencije. Djelatnica će također sudjelovati izlaganjem na jednoj od sesija gdje će prezentirati djelokrug Hrvatske knjižnice za slijepe. Međunarodne konferencije su od neprocijenjivog značenja za Hrvatsku knjižnicu za slijepe, po svom djelokrugu jedine takva ustanova u Hrvatskoj, zbog održavanja izravnog kontakta s kolegama iz srodnih knjižnica u svijetu.</t>
  </si>
  <si>
    <t xml:space="preserve">Već 11. godinu za redom Hrvatska knjižnica za slijepe organizira Državno natjecanje u brzom i izražajnom čitanju brajice u svrhu poticanja pismenosti slijepih osoba i afirmacije brajice kao takve. Natječu se korisnici Knjižnice, odnosno sve osobe kojima je brajica osnovno pismo. Događanje se organizira u proljeće, u ožujku ili travnju, a okuplja sve uzraste čitatelja brajce koji su prethodno prošli prednatjecanje u matičnim županijama. Postoji nekoliko kategorija i disciplina koje su podložne modifikaciji s obzirom na razvijanje tehnološke podrške. </t>
  </si>
  <si>
    <t>Kolovoz 2019. godine</t>
  </si>
  <si>
    <t>Jelena Lešaja</t>
  </si>
  <si>
    <t>1 64 44 041</t>
  </si>
  <si>
    <t>hkzasl@hkzasl.hr</t>
  </si>
</sst>
</file>

<file path=xl/styles.xml><?xml version="1.0" encoding="utf-8"?>
<styleSheet xmlns="http://schemas.openxmlformats.org/spreadsheetml/2006/main">
  <numFmts count="3">
    <numFmt numFmtId="164" formatCode="#&quot;.&quot;"/>
    <numFmt numFmtId="165" formatCode="00000000"/>
    <numFmt numFmtId="166" formatCode="00000000000"/>
  </numFmts>
  <fonts count="36">
    <font>
      <sz val="11"/>
      <color indexed="8"/>
      <name val="Calibri"/>
      <family val="2"/>
      <charset val="238"/>
    </font>
    <font>
      <b/>
      <sz val="9"/>
      <color indexed="8"/>
      <name val="Arial"/>
      <family val="2"/>
      <charset val="238"/>
    </font>
    <font>
      <b/>
      <sz val="10"/>
      <color indexed="8"/>
      <name val="Arial"/>
      <family val="2"/>
      <charset val="238"/>
    </font>
    <font>
      <b/>
      <sz val="12"/>
      <color indexed="8"/>
      <name val="Arial"/>
      <family val="2"/>
      <charset val="238"/>
    </font>
    <font>
      <sz val="10"/>
      <color indexed="8"/>
      <name val="Arial"/>
      <family val="2"/>
      <charset val="238"/>
    </font>
    <font>
      <i/>
      <sz val="10"/>
      <color indexed="8"/>
      <name val="Arial"/>
      <family val="2"/>
      <charset val="238"/>
    </font>
    <font>
      <b/>
      <sz val="8"/>
      <color indexed="8"/>
      <name val="Arial"/>
      <family val="2"/>
      <charset val="238"/>
    </font>
    <font>
      <sz val="10"/>
      <name val="Tahoma"/>
      <family val="2"/>
      <charset val="238"/>
    </font>
    <font>
      <b/>
      <sz val="9"/>
      <name val="Arial"/>
      <family val="2"/>
      <charset val="238"/>
    </font>
    <font>
      <sz val="9"/>
      <name val="Arial"/>
      <family val="2"/>
      <charset val="238"/>
    </font>
    <font>
      <sz val="14"/>
      <color indexed="8"/>
      <name val="Arial"/>
      <family val="2"/>
      <charset val="238"/>
    </font>
    <font>
      <sz val="10"/>
      <color indexed="8"/>
      <name val="Calibri"/>
      <family val="2"/>
      <charset val="238"/>
    </font>
    <font>
      <sz val="11"/>
      <color indexed="8"/>
      <name val="Calibri"/>
      <family val="2"/>
      <charset val="238"/>
    </font>
    <font>
      <sz val="9"/>
      <color indexed="8"/>
      <name val="Calibri"/>
      <family val="2"/>
      <charset val="238"/>
    </font>
    <font>
      <sz val="12"/>
      <color indexed="8"/>
      <name val="Arial"/>
      <family val="2"/>
      <charset val="238"/>
    </font>
    <font>
      <b/>
      <sz val="12"/>
      <color indexed="8"/>
      <name val="Calibri"/>
      <family val="2"/>
      <charset val="238"/>
    </font>
    <font>
      <sz val="12"/>
      <color indexed="8"/>
      <name val="Calibri"/>
      <family val="2"/>
      <charset val="238"/>
    </font>
    <font>
      <sz val="11"/>
      <color indexed="8"/>
      <name val="Arial"/>
      <family val="2"/>
      <charset val="238"/>
    </font>
    <font>
      <b/>
      <sz val="14"/>
      <color indexed="8"/>
      <name val="Calibri"/>
      <family val="2"/>
      <charset val="238"/>
    </font>
    <font>
      <u/>
      <sz val="11"/>
      <color theme="10"/>
      <name val="Calibri"/>
      <family val="2"/>
      <charset val="238"/>
    </font>
    <font>
      <u/>
      <sz val="12"/>
      <color theme="10"/>
      <name val="Calibri"/>
      <family val="2"/>
      <charset val="238"/>
    </font>
    <font>
      <sz val="10"/>
      <name val="Arial"/>
      <charset val="238"/>
    </font>
    <font>
      <b/>
      <sz val="8"/>
      <color theme="1"/>
      <name val="Arial Narrow"/>
      <family val="2"/>
      <charset val="238"/>
    </font>
    <font>
      <sz val="8"/>
      <color theme="1"/>
      <name val="Arial Narrow"/>
      <family val="2"/>
      <charset val="238"/>
    </font>
    <font>
      <b/>
      <sz val="11"/>
      <name val="Arial Narrow"/>
      <family val="2"/>
      <charset val="238"/>
    </font>
    <font>
      <b/>
      <sz val="11"/>
      <color theme="1"/>
      <name val="Arial Narrow"/>
      <family val="2"/>
      <charset val="238"/>
    </font>
    <font>
      <b/>
      <sz val="10"/>
      <name val="Arial Narrow"/>
      <family val="2"/>
      <charset val="238"/>
    </font>
    <font>
      <b/>
      <sz val="8"/>
      <name val="Arial Narrow"/>
      <family val="2"/>
      <charset val="238"/>
    </font>
    <font>
      <b/>
      <sz val="18"/>
      <color indexed="8"/>
      <name val="Arial"/>
      <family val="2"/>
      <charset val="238"/>
    </font>
    <font>
      <b/>
      <sz val="10"/>
      <color rgb="FFFF0000"/>
      <name val="Arial Narrow"/>
      <family val="2"/>
      <charset val="238"/>
    </font>
    <font>
      <b/>
      <sz val="9"/>
      <color indexed="8"/>
      <name val="Calibri"/>
      <family val="2"/>
      <charset val="238"/>
    </font>
    <font>
      <b/>
      <sz val="11"/>
      <color rgb="FFFF0000"/>
      <name val="Arial Narrow"/>
      <family val="2"/>
      <charset val="238"/>
    </font>
    <font>
      <b/>
      <sz val="11"/>
      <color rgb="FF0070C0"/>
      <name val="Arial Narrow"/>
      <family val="2"/>
      <charset val="238"/>
    </font>
    <font>
      <b/>
      <sz val="10"/>
      <color rgb="FF0070C0"/>
      <name val="Arial Narrow"/>
      <family val="2"/>
      <charset val="238"/>
    </font>
    <font>
      <b/>
      <sz val="11"/>
      <color indexed="8"/>
      <name val="Calibri"/>
      <family val="2"/>
      <charset val="238"/>
    </font>
    <font>
      <sz val="9"/>
      <color indexed="8"/>
      <name val="Calibri"/>
      <family val="2"/>
      <charset val="238"/>
      <scheme val="minor"/>
    </font>
  </fonts>
  <fills count="7">
    <fill>
      <patternFill patternType="none"/>
    </fill>
    <fill>
      <patternFill patternType="gray125"/>
    </fill>
    <fill>
      <patternFill patternType="solid">
        <fgColor indexed="27"/>
        <bgColor indexed="64"/>
      </patternFill>
    </fill>
    <fill>
      <patternFill patternType="solid">
        <fgColor them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9.9978637043366805E-2"/>
        <bgColor indexed="64"/>
      </patternFill>
    </fill>
  </fills>
  <borders count="25">
    <border>
      <left/>
      <right/>
      <top/>
      <bottom/>
      <diagonal/>
    </border>
    <border>
      <left style="double">
        <color indexed="8"/>
      </left>
      <right style="thin">
        <color indexed="8"/>
      </right>
      <top style="double">
        <color indexed="8"/>
      </top>
      <bottom style="hair">
        <color indexed="8"/>
      </bottom>
      <diagonal/>
    </border>
    <border>
      <left style="thin">
        <color indexed="8"/>
      </left>
      <right style="thin">
        <color indexed="8"/>
      </right>
      <top style="double">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top/>
      <bottom/>
      <diagonal/>
    </border>
    <border>
      <left style="thin">
        <color indexed="8"/>
      </left>
      <right style="double">
        <color indexed="8"/>
      </right>
      <top style="double">
        <color indexed="8"/>
      </top>
      <bottom style="hair">
        <color indexed="8"/>
      </bottom>
      <diagonal/>
    </border>
    <border>
      <left style="double">
        <color indexed="8"/>
      </left>
      <right style="thin">
        <color indexed="8"/>
      </right>
      <top/>
      <bottom style="hair">
        <color indexed="8"/>
      </bottom>
      <diagonal/>
    </border>
    <border>
      <left style="thin">
        <color indexed="8"/>
      </left>
      <right style="double">
        <color indexed="8"/>
      </right>
      <top style="hair">
        <color indexed="8"/>
      </top>
      <bottom style="hair">
        <color indexed="8"/>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9" fillId="0" borderId="0" applyNumberFormat="0" applyFill="0" applyBorder="0" applyAlignment="0" applyProtection="0"/>
    <xf numFmtId="0" fontId="19" fillId="0" borderId="0" applyNumberFormat="0" applyFill="0" applyBorder="0" applyAlignment="0" applyProtection="0">
      <alignment vertical="top"/>
      <protection locked="0"/>
    </xf>
    <xf numFmtId="0" fontId="12" fillId="0" borderId="0"/>
    <xf numFmtId="0" fontId="7" fillId="0" borderId="0"/>
    <xf numFmtId="0" fontId="7" fillId="0" borderId="0"/>
  </cellStyleXfs>
  <cellXfs count="108">
    <xf numFmtId="0" fontId="0" fillId="0" borderId="0" xfId="0"/>
    <xf numFmtId="0" fontId="4" fillId="0" borderId="0" xfId="0" applyFont="1" applyFill="1" applyBorder="1" applyAlignment="1">
      <alignment vertical="center" wrapText="1"/>
    </xf>
    <xf numFmtId="0" fontId="8" fillId="0" borderId="1" xfId="4" applyFont="1" applyFill="1" applyBorder="1" applyAlignment="1">
      <alignment horizontal="center" vertical="center" wrapText="1"/>
    </xf>
    <xf numFmtId="0" fontId="8" fillId="0" borderId="2" xfId="4" applyFont="1" applyFill="1" applyBorder="1" applyAlignment="1">
      <alignment horizontal="center" vertical="center" wrapText="1"/>
    </xf>
    <xf numFmtId="0" fontId="9" fillId="0" borderId="3" xfId="5" applyFont="1" applyFill="1" applyBorder="1" applyAlignment="1">
      <alignment horizontal="left" vertical="center" wrapText="1" indent="1"/>
    </xf>
    <xf numFmtId="0" fontId="8" fillId="0" borderId="4" xfId="4" applyFont="1" applyFill="1" applyBorder="1" applyAlignment="1">
      <alignment horizontal="center" vertical="center" wrapText="1"/>
    </xf>
    <xf numFmtId="0" fontId="2" fillId="0" borderId="0" xfId="0" applyFont="1" applyAlignment="1" applyProtection="1">
      <alignment vertical="center"/>
    </xf>
    <xf numFmtId="0" fontId="0" fillId="0" borderId="0" xfId="0" applyProtection="1"/>
    <xf numFmtId="0" fontId="4" fillId="0" borderId="0" xfId="0" applyFont="1" applyAlignment="1" applyProtection="1">
      <alignment vertical="center"/>
    </xf>
    <xf numFmtId="0" fontId="10" fillId="0" borderId="0" xfId="0" applyFont="1" applyAlignment="1" applyProtection="1">
      <alignment horizontal="center" vertical="center"/>
    </xf>
    <xf numFmtId="0" fontId="2" fillId="0" borderId="0" xfId="0" applyFont="1" applyAlignment="1" applyProtection="1">
      <alignment horizontal="left" vertical="center" indent="1"/>
    </xf>
    <xf numFmtId="0" fontId="8" fillId="0" borderId="5" xfId="4" applyFont="1" applyFill="1" applyBorder="1" applyAlignment="1">
      <alignment horizontal="center" vertical="center" wrapText="1"/>
    </xf>
    <xf numFmtId="164" fontId="9" fillId="0" borderId="6" xfId="3" applyNumberFormat="1" applyFont="1" applyFill="1" applyBorder="1" applyAlignment="1">
      <alignment horizontal="center" vertical="center" wrapText="1"/>
    </xf>
    <xf numFmtId="1" fontId="9" fillId="0" borderId="3" xfId="3" applyNumberFormat="1" applyFont="1" applyFill="1" applyBorder="1" applyAlignment="1">
      <alignment horizontal="right" vertical="center" wrapText="1"/>
    </xf>
    <xf numFmtId="0" fontId="9" fillId="0" borderId="3" xfId="3" applyFont="1" applyFill="1" applyBorder="1" applyAlignment="1">
      <alignment horizontal="left" vertical="center" wrapText="1" indent="1"/>
    </xf>
    <xf numFmtId="165" fontId="9" fillId="0" borderId="3" xfId="3" applyNumberFormat="1" applyFont="1" applyFill="1" applyBorder="1" applyAlignment="1">
      <alignment horizontal="center" vertical="center" wrapText="1"/>
    </xf>
    <xf numFmtId="0" fontId="9" fillId="0" borderId="7" xfId="3" applyNumberFormat="1" applyFont="1" applyFill="1" applyBorder="1" applyAlignment="1">
      <alignment horizontal="center" vertical="center"/>
    </xf>
    <xf numFmtId="165" fontId="9" fillId="0" borderId="3" xfId="3" quotePrefix="1" applyNumberFormat="1" applyFont="1" applyFill="1" applyBorder="1" applyAlignment="1">
      <alignment horizontal="center" vertical="center" wrapText="1"/>
    </xf>
    <xf numFmtId="0" fontId="9" fillId="0" borderId="4" xfId="3" applyFont="1" applyFill="1" applyBorder="1" applyAlignment="1">
      <alignment horizontal="left" vertical="center" wrapText="1" indent="1"/>
    </xf>
    <xf numFmtId="165" fontId="9" fillId="0" borderId="3" xfId="3" applyNumberFormat="1" applyFont="1" applyFill="1" applyBorder="1" applyAlignment="1">
      <alignment horizontal="left" vertical="center" wrapText="1" indent="1"/>
    </xf>
    <xf numFmtId="165" fontId="9" fillId="0" borderId="3" xfId="3" applyNumberFormat="1" applyFont="1" applyFill="1" applyBorder="1" applyAlignment="1">
      <alignment horizontal="center" vertical="center"/>
    </xf>
    <xf numFmtId="1" fontId="9" fillId="0" borderId="3" xfId="3" applyNumberFormat="1" applyFont="1" applyFill="1" applyBorder="1" applyAlignment="1">
      <alignment horizontal="right" vertical="center"/>
    </xf>
    <xf numFmtId="0" fontId="19" fillId="0" borderId="0" xfId="1" applyProtection="1"/>
    <xf numFmtId="0" fontId="1" fillId="2" borderId="8" xfId="0" applyFont="1" applyFill="1" applyBorder="1" applyAlignment="1" applyProtection="1">
      <alignment vertical="center" wrapText="1"/>
    </xf>
    <xf numFmtId="0" fontId="1" fillId="2" borderId="9"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1" fillId="0" borderId="0" xfId="0" applyFont="1" applyBorder="1" applyProtection="1"/>
    <xf numFmtId="0" fontId="13" fillId="0" borderId="0" xfId="0" applyFont="1" applyBorder="1" applyAlignment="1" applyProtection="1">
      <alignment horizontal="left" vertical="top" wrapText="1"/>
      <protection locked="0"/>
    </xf>
    <xf numFmtId="166" fontId="13" fillId="0" borderId="0" xfId="0" applyNumberFormat="1" applyFont="1" applyBorder="1" applyAlignment="1" applyProtection="1">
      <alignment horizontal="left" vertical="top" wrapText="1"/>
      <protection locked="0"/>
    </xf>
    <xf numFmtId="4" fontId="13" fillId="0" borderId="0" xfId="0" applyNumberFormat="1" applyFont="1" applyBorder="1" applyAlignment="1" applyProtection="1">
      <alignment horizontal="right" vertical="top" wrapText="1"/>
      <protection locked="0"/>
    </xf>
    <xf numFmtId="0" fontId="13" fillId="0" borderId="0" xfId="0" applyFont="1" applyBorder="1" applyAlignment="1" applyProtection="1">
      <alignment horizontal="center" vertical="center" wrapText="1"/>
      <protection locked="0"/>
    </xf>
    <xf numFmtId="0" fontId="9" fillId="0" borderId="0" xfId="3" applyFont="1" applyFill="1" applyBorder="1" applyAlignment="1">
      <alignment horizontal="left" vertical="center" wrapText="1" indent="1"/>
    </xf>
    <xf numFmtId="0" fontId="1" fillId="2" borderId="11" xfId="0" applyFont="1" applyFill="1" applyBorder="1" applyAlignment="1" applyProtection="1">
      <alignment vertical="center" wrapText="1"/>
    </xf>
    <xf numFmtId="0" fontId="1" fillId="2" borderId="12" xfId="0" applyFont="1" applyFill="1" applyBorder="1" applyAlignment="1" applyProtection="1">
      <alignment horizontal="right" vertical="center" wrapText="1"/>
    </xf>
    <xf numFmtId="0" fontId="16" fillId="0" borderId="0" xfId="0" applyFont="1" applyProtection="1"/>
    <xf numFmtId="0" fontId="14" fillId="0" borderId="0" xfId="0" applyFont="1" applyAlignment="1" applyProtection="1">
      <alignment horizontal="right" vertical="center"/>
    </xf>
    <xf numFmtId="0" fontId="15" fillId="3" borderId="13" xfId="0" applyFont="1" applyFill="1" applyBorder="1" applyAlignment="1" applyProtection="1">
      <alignment horizontal="left"/>
    </xf>
    <xf numFmtId="0" fontId="16" fillId="3" borderId="13" xfId="0" applyFont="1" applyFill="1" applyBorder="1" applyProtection="1"/>
    <xf numFmtId="0" fontId="16" fillId="3" borderId="14" xfId="0" applyFont="1" applyFill="1" applyBorder="1" applyProtection="1"/>
    <xf numFmtId="0" fontId="16" fillId="0" borderId="0" xfId="0" applyFont="1" applyBorder="1" applyProtection="1"/>
    <xf numFmtId="0" fontId="3" fillId="0" borderId="0" xfId="0" applyFont="1" applyAlignment="1" applyProtection="1">
      <alignment vertical="center"/>
    </xf>
    <xf numFmtId="0" fontId="16" fillId="0" borderId="13" xfId="0" applyFont="1" applyBorder="1" applyProtection="1"/>
    <xf numFmtId="0" fontId="16" fillId="0" borderId="14" xfId="0" applyFont="1" applyBorder="1" applyProtection="1">
      <protection locked="0"/>
    </xf>
    <xf numFmtId="0" fontId="16" fillId="0" borderId="14" xfId="0" applyFont="1" applyBorder="1" applyProtection="1"/>
    <xf numFmtId="0" fontId="20" fillId="0" borderId="14" xfId="1" applyFont="1" applyBorder="1" applyProtection="1">
      <protection locked="0"/>
    </xf>
    <xf numFmtId="0" fontId="3" fillId="0" borderId="0" xfId="0" applyFont="1" applyAlignment="1" applyProtection="1">
      <alignment horizontal="left" vertical="center" indent="1"/>
    </xf>
    <xf numFmtId="49" fontId="16" fillId="0" borderId="0" xfId="0" applyNumberFormat="1" applyFont="1" applyAlignment="1" applyProtection="1"/>
    <xf numFmtId="0" fontId="16" fillId="0" borderId="0" xfId="0" applyFont="1" applyAlignment="1" applyProtection="1"/>
    <xf numFmtId="49" fontId="16" fillId="0" borderId="13" xfId="0" applyNumberFormat="1" applyFont="1" applyBorder="1" applyProtection="1">
      <protection locked="0"/>
    </xf>
    <xf numFmtId="0" fontId="17" fillId="0" borderId="0" xfId="0" applyFont="1" applyAlignment="1" applyProtection="1">
      <alignment horizontal="right" vertical="center"/>
    </xf>
    <xf numFmtId="0" fontId="21" fillId="0" borderId="0" xfId="0" applyFont="1"/>
    <xf numFmtId="3" fontId="22" fillId="5" borderId="21" xfId="0" applyNumberFormat="1" applyFont="1" applyFill="1" applyBorder="1" applyAlignment="1">
      <alignment horizontal="center" vertical="center" wrapText="1"/>
    </xf>
    <xf numFmtId="3" fontId="23" fillId="5" borderId="21" xfId="0" applyNumberFormat="1" applyFont="1" applyFill="1" applyBorder="1" applyAlignment="1">
      <alignment horizontal="center" vertical="center" wrapText="1"/>
    </xf>
    <xf numFmtId="0" fontId="24" fillId="0" borderId="21" xfId="0" applyNumberFormat="1" applyFont="1" applyFill="1" applyBorder="1" applyAlignment="1">
      <alignment horizontal="center" vertical="center" wrapText="1"/>
    </xf>
    <xf numFmtId="4" fontId="25" fillId="6" borderId="21" xfId="0" applyNumberFormat="1" applyFont="1" applyFill="1" applyBorder="1" applyAlignment="1">
      <alignment horizontal="right" vertical="center" wrapText="1"/>
    </xf>
    <xf numFmtId="4" fontId="25" fillId="0" borderId="21" xfId="0" applyNumberFormat="1" applyFont="1" applyFill="1" applyBorder="1" applyAlignment="1">
      <alignment horizontal="right" vertical="center" wrapText="1"/>
    </xf>
    <xf numFmtId="4" fontId="0" fillId="0" borderId="0" xfId="0" applyNumberFormat="1"/>
    <xf numFmtId="0" fontId="21" fillId="0" borderId="0" xfId="0" applyNumberFormat="1" applyFont="1"/>
    <xf numFmtId="0" fontId="26" fillId="0" borderId="21" xfId="0" applyNumberFormat="1" applyFont="1" applyFill="1" applyBorder="1" applyAlignment="1">
      <alignment horizontal="left" vertical="center" wrapText="1"/>
    </xf>
    <xf numFmtId="4" fontId="25" fillId="6" borderId="16" xfId="0" applyNumberFormat="1" applyFont="1" applyFill="1" applyBorder="1" applyAlignment="1">
      <alignment horizontal="right" vertical="center" wrapText="1"/>
    </xf>
    <xf numFmtId="0" fontId="26" fillId="0" borderId="20" xfId="0" applyNumberFormat="1" applyFont="1" applyFill="1" applyBorder="1" applyAlignment="1">
      <alignment horizontal="left" vertical="center" wrapText="1"/>
    </xf>
    <xf numFmtId="0" fontId="24" fillId="6" borderId="22" xfId="0" applyNumberFormat="1" applyFont="1" applyFill="1" applyBorder="1" applyAlignment="1">
      <alignment horizontal="left" vertical="center" wrapText="1"/>
    </xf>
    <xf numFmtId="0" fontId="13" fillId="0" borderId="0" xfId="0" applyFont="1"/>
    <xf numFmtId="0" fontId="27" fillId="5" borderId="23" xfId="0" applyNumberFormat="1" applyFont="1" applyFill="1" applyBorder="1" applyAlignment="1">
      <alignment horizontal="right" vertical="center" wrapText="1"/>
    </xf>
    <xf numFmtId="0" fontId="29" fillId="6" borderId="22" xfId="0" applyNumberFormat="1" applyFont="1" applyFill="1" applyBorder="1" applyAlignment="1">
      <alignment horizontal="center" vertical="center" wrapText="1"/>
    </xf>
    <xf numFmtId="4" fontId="30" fillId="3" borderId="22" xfId="0" applyNumberFormat="1" applyFont="1" applyFill="1" applyBorder="1" applyProtection="1"/>
    <xf numFmtId="4" fontId="30" fillId="0" borderId="22" xfId="0" applyNumberFormat="1" applyFont="1" applyFill="1" applyBorder="1" applyProtection="1"/>
    <xf numFmtId="4" fontId="31" fillId="5" borderId="21" xfId="0" applyNumberFormat="1" applyFont="1" applyFill="1" applyBorder="1" applyAlignment="1">
      <alignment horizontal="right" vertical="center" wrapText="1"/>
    </xf>
    <xf numFmtId="4" fontId="32" fillId="5" borderId="21" xfId="0" applyNumberFormat="1" applyFont="1" applyFill="1" applyBorder="1" applyAlignment="1">
      <alignment horizontal="right" vertical="center" wrapText="1"/>
    </xf>
    <xf numFmtId="0" fontId="33" fillId="6" borderId="22" xfId="0" applyNumberFormat="1" applyFont="1" applyFill="1" applyBorder="1" applyAlignment="1">
      <alignment horizontal="center" vertical="center" wrapText="1"/>
    </xf>
    <xf numFmtId="0" fontId="1" fillId="2" borderId="11" xfId="0" applyFont="1" applyFill="1" applyBorder="1" applyAlignment="1" applyProtection="1">
      <alignment horizontal="right" vertical="center" wrapText="1"/>
    </xf>
    <xf numFmtId="0" fontId="30" fillId="0" borderId="0" xfId="0" applyFont="1" applyAlignment="1" applyProtection="1">
      <alignment horizontal="right"/>
    </xf>
    <xf numFmtId="0" fontId="15" fillId="0" borderId="0" xfId="0" applyFont="1" applyAlignment="1">
      <alignment horizontal="left" vertical="center" wrapText="1"/>
    </xf>
    <xf numFmtId="14" fontId="13" fillId="0" borderId="0" xfId="0" applyNumberFormat="1" applyFont="1" applyBorder="1" applyAlignment="1" applyProtection="1">
      <alignment horizontal="left" vertical="center" wrapText="1"/>
      <protection locked="0"/>
    </xf>
    <xf numFmtId="4" fontId="13" fillId="0" borderId="0" xfId="0" applyNumberFormat="1" applyFont="1" applyBorder="1" applyAlignment="1" applyProtection="1">
      <alignment horizontal="right" vertical="center" wrapText="1"/>
      <protection locked="0"/>
    </xf>
    <xf numFmtId="4" fontId="13" fillId="0" borderId="0" xfId="0" applyNumberFormat="1" applyFont="1" applyBorder="1" applyAlignment="1" applyProtection="1">
      <alignment horizontal="center" vertical="center" wrapText="1"/>
      <protection locked="0"/>
    </xf>
    <xf numFmtId="166" fontId="13" fillId="0" borderId="0" xfId="0" applyNumberFormat="1" applyFont="1" applyBorder="1" applyAlignment="1" applyProtection="1">
      <alignment horizontal="left" vertical="center" wrapText="1"/>
      <protection locked="0"/>
    </xf>
    <xf numFmtId="0" fontId="34" fillId="0" borderId="0" xfId="0" applyFont="1" applyBorder="1" applyAlignment="1" applyProtection="1">
      <alignment horizontal="center" vertical="center" wrapText="1"/>
      <protection locked="0"/>
    </xf>
    <xf numFmtId="0" fontId="13" fillId="0" borderId="0" xfId="0" applyFont="1" applyBorder="1" applyAlignment="1" applyProtection="1">
      <alignment horizontal="left" vertical="center" wrapText="1"/>
      <protection locked="0"/>
    </xf>
    <xf numFmtId="0" fontId="35" fillId="0" borderId="0" xfId="0" applyFont="1" applyAlignment="1">
      <alignment vertical="top" wrapText="1"/>
    </xf>
    <xf numFmtId="0" fontId="13" fillId="0" borderId="0" xfId="0" applyFont="1" applyAlignment="1">
      <alignment horizontal="center" vertical="top" wrapText="1"/>
    </xf>
    <xf numFmtId="0" fontId="34" fillId="0" borderId="0" xfId="0" applyFont="1" applyAlignment="1">
      <alignment vertical="center" wrapText="1"/>
    </xf>
    <xf numFmtId="0" fontId="34" fillId="0" borderId="0" xfId="0" applyFont="1" applyBorder="1" applyAlignment="1" applyProtection="1">
      <alignment horizontal="left" vertical="center" wrapText="1"/>
      <protection locked="0"/>
    </xf>
    <xf numFmtId="0" fontId="35" fillId="0" borderId="0" xfId="0" applyFont="1" applyAlignment="1">
      <alignment vertical="center" wrapText="1"/>
    </xf>
    <xf numFmtId="0" fontId="13" fillId="0" borderId="0" xfId="0" applyFont="1" applyAlignment="1">
      <alignment vertical="top" wrapText="1"/>
    </xf>
    <xf numFmtId="0" fontId="0" fillId="0" borderId="0" xfId="0" applyFont="1" applyAlignment="1" applyProtection="1">
      <alignment horizontal="center"/>
    </xf>
    <xf numFmtId="49" fontId="16" fillId="0" borderId="13" xfId="0" applyNumberFormat="1" applyFont="1" applyBorder="1" applyAlignment="1" applyProtection="1">
      <alignment horizontal="center"/>
    </xf>
    <xf numFmtId="0" fontId="16" fillId="0" borderId="13" xfId="0" applyNumberFormat="1" applyFont="1" applyBorder="1" applyAlignment="1" applyProtection="1">
      <alignment horizontal="center"/>
    </xf>
    <xf numFmtId="166" fontId="18" fillId="4" borderId="17" xfId="0" applyNumberFormat="1" applyFont="1" applyFill="1" applyBorder="1" applyAlignment="1" applyProtection="1">
      <alignment horizontal="center"/>
      <protection locked="0"/>
    </xf>
    <xf numFmtId="166" fontId="18" fillId="4" borderId="18" xfId="0" applyNumberFormat="1" applyFont="1" applyFill="1" applyBorder="1" applyAlignment="1" applyProtection="1">
      <alignment horizontal="center"/>
      <protection locked="0"/>
    </xf>
    <xf numFmtId="0" fontId="28" fillId="0" borderId="0" xfId="0" applyFont="1" applyAlignment="1" applyProtection="1">
      <alignment horizontal="center" vertical="center"/>
    </xf>
    <xf numFmtId="0" fontId="17" fillId="0" borderId="0" xfId="0" applyFont="1" applyAlignment="1" applyProtection="1">
      <alignment horizontal="right" vertical="center"/>
    </xf>
    <xf numFmtId="0" fontId="17" fillId="0" borderId="0" xfId="0" applyFont="1" applyAlignment="1" applyProtection="1">
      <alignment horizontal="right"/>
    </xf>
    <xf numFmtId="0" fontId="3" fillId="0" borderId="0" xfId="0" applyFont="1" applyAlignment="1" applyProtection="1">
      <alignment horizontal="left" vertical="center"/>
    </xf>
    <xf numFmtId="0" fontId="5" fillId="0" borderId="15" xfId="0" applyFont="1" applyBorder="1" applyAlignment="1" applyProtection="1">
      <alignment horizontal="left" vertical="center" wrapText="1"/>
    </xf>
    <xf numFmtId="0" fontId="5" fillId="0" borderId="14" xfId="0" applyFont="1" applyBorder="1" applyAlignment="1" applyProtection="1">
      <alignment horizontal="left" vertical="center" wrapText="1"/>
    </xf>
    <xf numFmtId="0" fontId="5" fillId="0" borderId="23" xfId="0" applyFont="1" applyBorder="1" applyAlignment="1" applyProtection="1">
      <alignment horizontal="left" vertical="center" wrapText="1"/>
    </xf>
    <xf numFmtId="3" fontId="22" fillId="5" borderId="19" xfId="0" applyNumberFormat="1" applyFont="1" applyFill="1" applyBorder="1" applyAlignment="1">
      <alignment horizontal="center" vertical="center" wrapText="1"/>
    </xf>
    <xf numFmtId="3" fontId="22" fillId="5" borderId="20" xfId="0" applyNumberFormat="1" applyFont="1" applyFill="1" applyBorder="1" applyAlignment="1">
      <alignment horizontal="center" vertical="center" wrapText="1"/>
    </xf>
    <xf numFmtId="3" fontId="23" fillId="5" borderId="15" xfId="0" applyNumberFormat="1" applyFont="1" applyFill="1" applyBorder="1" applyAlignment="1">
      <alignment horizontal="center" vertical="center" wrapText="1"/>
    </xf>
    <xf numFmtId="3" fontId="23" fillId="5" borderId="14" xfId="0" applyNumberFormat="1" applyFont="1" applyFill="1" applyBorder="1" applyAlignment="1">
      <alignment horizontal="center" vertical="center" wrapText="1"/>
    </xf>
    <xf numFmtId="3" fontId="23" fillId="5" borderId="16" xfId="0" applyNumberFormat="1" applyFont="1" applyFill="1" applyBorder="1" applyAlignment="1">
      <alignment horizontal="center" vertical="center" wrapText="1"/>
    </xf>
    <xf numFmtId="0" fontId="27" fillId="5" borderId="19" xfId="0" applyNumberFormat="1" applyFont="1" applyFill="1" applyBorder="1" applyAlignment="1">
      <alignment horizontal="center" vertical="center" wrapText="1"/>
    </xf>
    <xf numFmtId="0" fontId="27" fillId="5" borderId="24" xfId="0" applyNumberFormat="1" applyFont="1" applyFill="1" applyBorder="1" applyAlignment="1">
      <alignment horizontal="center" vertical="center" wrapText="1"/>
    </xf>
    <xf numFmtId="0" fontId="27" fillId="5" borderId="20" xfId="0" applyNumberFormat="1" applyFont="1" applyFill="1" applyBorder="1" applyAlignment="1">
      <alignment horizontal="center" vertical="center" wrapText="1"/>
    </xf>
    <xf numFmtId="3" fontId="22" fillId="5" borderId="15" xfId="0" applyNumberFormat="1" applyFont="1" applyFill="1" applyBorder="1" applyAlignment="1">
      <alignment horizontal="center" vertical="center" wrapText="1"/>
    </xf>
    <xf numFmtId="3" fontId="22" fillId="5" borderId="14" xfId="0" applyNumberFormat="1" applyFont="1" applyFill="1" applyBorder="1" applyAlignment="1">
      <alignment horizontal="center" vertical="center" wrapText="1"/>
    </xf>
    <xf numFmtId="3" fontId="22" fillId="5" borderId="16" xfId="0" applyNumberFormat="1" applyFont="1" applyFill="1" applyBorder="1" applyAlignment="1">
      <alignment horizontal="center" vertical="center" wrapText="1"/>
    </xf>
  </cellXfs>
  <cellStyles count="6">
    <cellStyle name="Hiperveza" xfId="1" builtinId="8"/>
    <cellStyle name="Hiperveza 2" xfId="2"/>
    <cellStyle name="Normalno 2" xfId="3"/>
    <cellStyle name="Obično" xfId="0" builtinId="0"/>
    <cellStyle name="Obično_01_ZAGREBAČKA ŽUPANIJA" xfId="4"/>
    <cellStyle name="Obično_21_GRAD ZAGREB"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361950</xdr:colOff>
      <xdr:row>0</xdr:row>
      <xdr:rowOff>38100</xdr:rowOff>
    </xdr:from>
    <xdr:to>
      <xdr:col>5</xdr:col>
      <xdr:colOff>104775</xdr:colOff>
      <xdr:row>6</xdr:row>
      <xdr:rowOff>95250</xdr:rowOff>
    </xdr:to>
    <xdr:pic>
      <xdr:nvPicPr>
        <xdr:cNvPr id="2215" name="Slika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390775" y="38100"/>
          <a:ext cx="1095375" cy="12001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rgb="FFFFFF00"/>
  </sheetPr>
  <dimension ref="A1:I98"/>
  <sheetViews>
    <sheetView topLeftCell="A82" zoomScaleNormal="100" workbookViewId="0">
      <selection activeCell="L7" sqref="L7"/>
    </sheetView>
  </sheetViews>
  <sheetFormatPr defaultRowHeight="15"/>
  <cols>
    <col min="1" max="8" width="9.42578125" style="7" customWidth="1"/>
    <col min="9" max="16384" width="9.140625" style="7"/>
  </cols>
  <sheetData>
    <row r="1" spans="1:9" ht="15" customHeight="1">
      <c r="A1" s="6"/>
    </row>
    <row r="2" spans="1:9">
      <c r="A2" s="6"/>
    </row>
    <row r="3" spans="1:9">
      <c r="A3" s="6"/>
    </row>
    <row r="4" spans="1:9">
      <c r="A4" s="6"/>
    </row>
    <row r="5" spans="1:9">
      <c r="A5" s="8"/>
    </row>
    <row r="6" spans="1:9">
      <c r="A6" s="22"/>
    </row>
    <row r="9" spans="1:9" ht="28.5" customHeight="1">
      <c r="A9" s="90" t="s">
        <v>141</v>
      </c>
      <c r="B9" s="90"/>
      <c r="C9" s="90"/>
      <c r="D9" s="90"/>
      <c r="E9" s="90"/>
      <c r="F9" s="90"/>
      <c r="G9" s="90"/>
      <c r="H9" s="90"/>
      <c r="I9" s="90"/>
    </row>
    <row r="10" spans="1:9" ht="29.25" customHeight="1">
      <c r="A10" s="90" t="s">
        <v>142</v>
      </c>
      <c r="B10" s="90"/>
      <c r="C10" s="90"/>
      <c r="D10" s="90"/>
      <c r="E10" s="90"/>
      <c r="F10" s="90"/>
      <c r="G10" s="90"/>
      <c r="H10" s="90"/>
      <c r="I10" s="90"/>
    </row>
    <row r="11" spans="1:9" ht="27.75" customHeight="1">
      <c r="A11" s="90" t="s">
        <v>144</v>
      </c>
      <c r="B11" s="90"/>
      <c r="C11" s="90"/>
      <c r="D11" s="90"/>
      <c r="E11" s="90"/>
      <c r="F11" s="90"/>
      <c r="G11" s="90"/>
      <c r="H11" s="90"/>
      <c r="I11" s="90"/>
    </row>
    <row r="12" spans="1:9" ht="18">
      <c r="E12" s="9"/>
    </row>
    <row r="13" spans="1:9" ht="15.75" thickBot="1"/>
    <row r="14" spans="1:9" ht="20.25" thickTop="1" thickBot="1">
      <c r="A14" s="92" t="s">
        <v>186</v>
      </c>
      <c r="B14" s="92"/>
      <c r="C14" s="92"/>
      <c r="D14" s="88">
        <v>12091168733</v>
      </c>
      <c r="E14" s="89"/>
      <c r="F14" s="34"/>
      <c r="G14" s="34"/>
      <c r="H14" s="34"/>
      <c r="I14" s="34"/>
    </row>
    <row r="15" spans="1:9" ht="16.5" thickTop="1">
      <c r="A15" s="92"/>
      <c r="B15" s="92"/>
      <c r="C15" s="92"/>
      <c r="D15" s="34"/>
      <c r="E15" s="34"/>
      <c r="F15" s="34"/>
      <c r="G15" s="34"/>
      <c r="H15" s="34"/>
      <c r="I15" s="34"/>
    </row>
    <row r="16" spans="1:9" ht="15.75">
      <c r="A16" s="91" t="s">
        <v>184</v>
      </c>
      <c r="B16" s="91"/>
      <c r="C16" s="91"/>
      <c r="D16" s="36" t="str">
        <f>+VLOOKUP($D$14,'Registar proračunskih korisnika'!B:D,3,0)</f>
        <v>HRVATSKA KNJIŽNICA ZA SLIJEPE</v>
      </c>
      <c r="E16" s="37"/>
      <c r="F16" s="37"/>
      <c r="G16" s="37"/>
      <c r="H16" s="37"/>
      <c r="I16" s="34"/>
    </row>
    <row r="17" spans="1:9" ht="15.75">
      <c r="A17" s="91" t="s">
        <v>32</v>
      </c>
      <c r="B17" s="91"/>
      <c r="C17" s="91"/>
      <c r="D17" s="36" t="str">
        <f>+VLOOKUP($D$14,'Registar proračunskih korisnika'!B:E,4,0)</f>
        <v>DRAŠKOVIĆEVA 80/1</v>
      </c>
      <c r="E17" s="37"/>
      <c r="F17" s="37"/>
      <c r="G17" s="37"/>
      <c r="H17" s="37"/>
      <c r="I17" s="34"/>
    </row>
    <row r="18" spans="1:9" ht="15.75">
      <c r="A18" s="91" t="s">
        <v>33</v>
      </c>
      <c r="B18" s="91"/>
      <c r="C18" s="91"/>
      <c r="D18" s="36" t="str">
        <f>+VLOOKUP($D$14,'Registar proračunskih korisnika'!B:F,5,0)</f>
        <v>10000 ZAGREB</v>
      </c>
      <c r="E18" s="37"/>
      <c r="F18" s="37"/>
      <c r="G18" s="37"/>
      <c r="H18" s="37"/>
      <c r="I18" s="34"/>
    </row>
    <row r="19" spans="1:9" ht="15.75">
      <c r="A19" s="91" t="s">
        <v>34</v>
      </c>
      <c r="B19" s="91"/>
      <c r="C19" s="91"/>
      <c r="D19" s="36">
        <f>+VLOOKUP($D$14,'Registar proračunskih korisnika'!B:G,6,0)</f>
        <v>1494449</v>
      </c>
      <c r="E19" s="37"/>
      <c r="F19" s="37"/>
      <c r="G19" s="37"/>
      <c r="H19" s="37"/>
      <c r="I19" s="34"/>
    </row>
    <row r="20" spans="1:9" ht="15.75">
      <c r="A20" s="49"/>
      <c r="B20" s="49"/>
      <c r="C20" s="49" t="s">
        <v>145</v>
      </c>
      <c r="D20" s="36">
        <f>+VLOOKUP($D$14,'Registar proračunskih korisnika'!B:D,2,0)</f>
        <v>23585</v>
      </c>
      <c r="E20" s="38"/>
      <c r="F20" s="38"/>
      <c r="G20" s="38"/>
      <c r="H20" s="38"/>
      <c r="I20" s="34"/>
    </row>
    <row r="21" spans="1:9" ht="15.75">
      <c r="A21" s="49"/>
      <c r="B21" s="49"/>
      <c r="C21" s="49" t="s">
        <v>185</v>
      </c>
      <c r="D21" s="36">
        <f>+VLOOKUP($D$14,'Registar proračunskih korisnika'!B:J,9,0)</f>
        <v>0</v>
      </c>
      <c r="E21" s="36"/>
      <c r="F21" s="36"/>
      <c r="G21" s="36"/>
      <c r="H21" s="36"/>
      <c r="I21" s="34"/>
    </row>
    <row r="22" spans="1:9" ht="15.75">
      <c r="A22" s="35"/>
      <c r="B22" s="35"/>
      <c r="C22" s="35"/>
      <c r="D22" s="39"/>
      <c r="E22" s="34"/>
      <c r="F22" s="34"/>
      <c r="G22" s="34"/>
      <c r="H22" s="34"/>
      <c r="I22" s="34"/>
    </row>
    <row r="23" spans="1:9" ht="15.75">
      <c r="A23" s="35"/>
      <c r="B23" s="35"/>
      <c r="C23" s="35"/>
      <c r="D23" s="39"/>
      <c r="E23" s="34"/>
      <c r="F23" s="34"/>
      <c r="G23" s="34"/>
      <c r="H23" s="34"/>
      <c r="I23" s="34"/>
    </row>
    <row r="24" spans="1:9" ht="15.75">
      <c r="A24" s="35"/>
      <c r="B24" s="35"/>
      <c r="C24" s="35"/>
      <c r="D24" s="39"/>
      <c r="E24" s="34"/>
      <c r="F24" s="34"/>
      <c r="G24" s="34"/>
      <c r="H24" s="34"/>
      <c r="I24" s="34"/>
    </row>
    <row r="25" spans="1:9" ht="15.75">
      <c r="A25" s="35"/>
      <c r="B25" s="35"/>
      <c r="C25" s="35"/>
      <c r="D25" s="39"/>
      <c r="E25" s="34"/>
      <c r="F25" s="34"/>
      <c r="G25" s="34"/>
      <c r="H25" s="34"/>
      <c r="I25" s="34"/>
    </row>
    <row r="26" spans="1:9" ht="15.75">
      <c r="A26" s="34"/>
      <c r="B26" s="34"/>
      <c r="C26" s="34"/>
      <c r="D26" s="39"/>
      <c r="E26" s="34"/>
      <c r="F26" s="34"/>
      <c r="G26" s="34"/>
      <c r="H26" s="34"/>
      <c r="I26" s="34"/>
    </row>
    <row r="27" spans="1:9" ht="15.75">
      <c r="A27" s="40" t="s">
        <v>506</v>
      </c>
      <c r="B27" s="40"/>
      <c r="C27" s="40"/>
      <c r="D27" s="40"/>
      <c r="E27" s="34"/>
      <c r="F27" s="34"/>
      <c r="G27" s="34"/>
      <c r="H27" s="34"/>
      <c r="I27" s="34"/>
    </row>
    <row r="28" spans="1:9" ht="15.75">
      <c r="A28" s="40"/>
      <c r="B28" s="40"/>
      <c r="C28" s="40"/>
      <c r="D28" s="40"/>
      <c r="E28" s="34"/>
      <c r="F28" s="34"/>
      <c r="G28" s="34"/>
      <c r="H28" s="34"/>
      <c r="I28" s="34"/>
    </row>
    <row r="29" spans="1:9" ht="15.75">
      <c r="A29" s="34"/>
      <c r="B29" s="35" t="s">
        <v>36</v>
      </c>
      <c r="C29" s="48" t="s">
        <v>540</v>
      </c>
      <c r="D29" s="41"/>
      <c r="E29" s="41"/>
      <c r="F29" s="41"/>
      <c r="G29" s="41"/>
      <c r="H29" s="41"/>
      <c r="I29" s="34"/>
    </row>
    <row r="30" spans="1:9" ht="15.75">
      <c r="A30" s="34"/>
      <c r="B30" s="35" t="s">
        <v>35</v>
      </c>
      <c r="C30" s="42" t="s">
        <v>541</v>
      </c>
      <c r="D30" s="43"/>
      <c r="E30" s="43"/>
      <c r="F30" s="43"/>
      <c r="G30" s="43"/>
      <c r="H30" s="43"/>
      <c r="I30" s="34"/>
    </row>
    <row r="31" spans="1:9" ht="15.75">
      <c r="A31" s="34"/>
      <c r="B31" s="35" t="s">
        <v>37</v>
      </c>
      <c r="C31" s="44" t="s">
        <v>542</v>
      </c>
      <c r="D31" s="43"/>
      <c r="E31" s="43"/>
      <c r="F31" s="43"/>
      <c r="G31" s="43"/>
      <c r="H31" s="43"/>
      <c r="I31" s="34"/>
    </row>
    <row r="32" spans="1:9" ht="15.75">
      <c r="A32" s="34"/>
      <c r="B32" s="34"/>
      <c r="C32" s="34"/>
      <c r="D32" s="34"/>
      <c r="E32" s="34"/>
      <c r="F32" s="34"/>
      <c r="G32" s="34"/>
      <c r="H32" s="34"/>
      <c r="I32" s="34"/>
    </row>
    <row r="33" spans="1:9" ht="15.75">
      <c r="A33" s="34"/>
      <c r="B33" s="34"/>
      <c r="C33" s="34"/>
      <c r="D33" s="34"/>
      <c r="E33" s="34"/>
      <c r="F33" s="34"/>
      <c r="G33" s="34"/>
      <c r="H33" s="34"/>
      <c r="I33" s="34"/>
    </row>
    <row r="34" spans="1:9" ht="15.75">
      <c r="A34" s="34"/>
      <c r="B34" s="34"/>
      <c r="C34" s="34"/>
      <c r="D34" s="34"/>
      <c r="E34" s="34"/>
      <c r="F34" s="34"/>
      <c r="G34" s="34"/>
      <c r="H34" s="34"/>
      <c r="I34" s="34"/>
    </row>
    <row r="35" spans="1:9" ht="15.75">
      <c r="A35" s="34"/>
      <c r="B35" s="34"/>
      <c r="C35" s="34"/>
      <c r="D35" s="34"/>
      <c r="E35" s="34"/>
      <c r="F35" s="34"/>
      <c r="G35" s="34"/>
      <c r="H35" s="34"/>
      <c r="I35" s="34"/>
    </row>
    <row r="36" spans="1:9" ht="15.75">
      <c r="A36" s="34"/>
      <c r="B36" s="34"/>
      <c r="C36" s="34"/>
      <c r="D36" s="34"/>
      <c r="E36" s="47"/>
      <c r="F36" s="85" t="s">
        <v>505</v>
      </c>
      <c r="G36" s="85"/>
      <c r="H36" s="85"/>
      <c r="I36" s="85"/>
    </row>
    <row r="37" spans="1:9" ht="15.75">
      <c r="A37" s="34"/>
      <c r="B37" s="34"/>
      <c r="C37" s="34"/>
      <c r="D37" s="34"/>
      <c r="E37" s="34"/>
      <c r="F37" s="34"/>
      <c r="G37" s="34"/>
      <c r="H37" s="34"/>
      <c r="I37" s="34"/>
    </row>
    <row r="38" spans="1:9" ht="15.75">
      <c r="A38" s="34"/>
      <c r="B38" s="34"/>
      <c r="C38" s="34"/>
      <c r="D38" s="34"/>
      <c r="E38" s="46"/>
      <c r="F38" s="86" t="str">
        <f>+C29</f>
        <v>Jelena Lešaja</v>
      </c>
      <c r="G38" s="87"/>
      <c r="H38" s="87"/>
      <c r="I38" s="87"/>
    </row>
    <row r="39" spans="1:9" ht="15.75">
      <c r="A39" s="34"/>
      <c r="B39" s="34"/>
      <c r="C39" s="34"/>
      <c r="D39" s="34"/>
      <c r="E39" s="34"/>
      <c r="F39" s="34"/>
      <c r="G39" s="34"/>
      <c r="H39" s="34"/>
      <c r="I39" s="34"/>
    </row>
    <row r="40" spans="1:9" ht="15.75">
      <c r="A40" s="34"/>
      <c r="B40" s="34"/>
      <c r="C40" s="34"/>
      <c r="D40" s="34"/>
      <c r="E40" s="34"/>
      <c r="F40" s="39"/>
      <c r="G40" s="39"/>
      <c r="H40" s="39"/>
      <c r="I40" s="39"/>
    </row>
    <row r="41" spans="1:9" ht="15.75">
      <c r="A41" s="34"/>
      <c r="B41" s="34"/>
      <c r="C41" s="34"/>
      <c r="D41" s="34"/>
      <c r="E41" s="34"/>
      <c r="F41" s="39"/>
      <c r="G41" s="39"/>
      <c r="H41" s="39"/>
      <c r="I41" s="39"/>
    </row>
    <row r="42" spans="1:9" ht="15.75">
      <c r="A42" s="34"/>
      <c r="B42" s="34"/>
      <c r="C42" s="34"/>
      <c r="D42" s="34"/>
      <c r="E42" s="34"/>
      <c r="F42" s="34"/>
      <c r="G42" s="34"/>
      <c r="H42" s="34"/>
      <c r="I42" s="34"/>
    </row>
    <row r="43" spans="1:9" ht="15.75">
      <c r="A43" s="40" t="s">
        <v>143</v>
      </c>
      <c r="B43" s="34"/>
      <c r="C43" s="34"/>
      <c r="D43" s="34"/>
      <c r="E43" s="34"/>
      <c r="F43" s="34"/>
      <c r="G43" s="34"/>
      <c r="H43" s="34"/>
      <c r="I43" s="34"/>
    </row>
    <row r="44" spans="1:9" ht="15.75">
      <c r="A44" s="45" t="s">
        <v>508</v>
      </c>
      <c r="B44" s="34"/>
      <c r="C44" s="34"/>
      <c r="D44" s="34"/>
      <c r="E44" s="34"/>
      <c r="F44" s="34"/>
      <c r="G44" s="34"/>
      <c r="H44" s="34"/>
      <c r="I44" s="34"/>
    </row>
    <row r="45" spans="1:9" ht="15.75">
      <c r="A45" s="45" t="s">
        <v>507</v>
      </c>
      <c r="B45" s="34"/>
      <c r="C45" s="34"/>
      <c r="D45" s="34"/>
      <c r="E45" s="34"/>
      <c r="F45" s="34"/>
      <c r="G45" s="34"/>
      <c r="H45" s="34"/>
      <c r="I45" s="34"/>
    </row>
    <row r="46" spans="1:9" ht="15.75">
      <c r="B46" s="34"/>
      <c r="C46" s="34"/>
      <c r="D46" s="34"/>
      <c r="E46" s="34"/>
      <c r="F46" s="34"/>
      <c r="G46" s="34"/>
      <c r="H46" s="34"/>
      <c r="I46" s="34"/>
    </row>
    <row r="47" spans="1:9">
      <c r="A47" s="10"/>
    </row>
    <row r="48" spans="1:9">
      <c r="A48" s="10"/>
    </row>
    <row r="49" spans="1:1">
      <c r="A49" s="10"/>
    </row>
    <row r="50" spans="1:1">
      <c r="A50" s="10"/>
    </row>
    <row r="53" spans="1:1" ht="15" customHeight="1"/>
    <row r="57" spans="1:1" ht="13.5" customHeight="1"/>
    <row r="58" spans="1:1" ht="38.25" customHeight="1"/>
    <row r="59" spans="1:1" ht="51" customHeight="1"/>
    <row r="60" spans="1:1" ht="28.35" customHeight="1"/>
    <row r="61" spans="1:1" ht="51" customHeight="1"/>
    <row r="62" spans="1:1" ht="28.35" customHeight="1"/>
    <row r="63" spans="1:1" ht="51" customHeight="1"/>
    <row r="64" spans="1:1" ht="28.35" customHeight="1"/>
    <row r="65" ht="51" customHeight="1"/>
    <row r="66" ht="28.35" customHeight="1"/>
    <row r="67" ht="51" customHeight="1"/>
    <row r="68" ht="28.35" customHeight="1"/>
    <row r="69" ht="51" customHeight="1"/>
    <row r="70" ht="28.35" customHeight="1"/>
    <row r="71" ht="51" customHeight="1"/>
    <row r="72" ht="28.35" customHeight="1"/>
    <row r="73" ht="51" customHeight="1"/>
    <row r="74" ht="28.35" customHeight="1"/>
    <row r="75" ht="19.5" customHeight="1"/>
    <row r="76" ht="39" customHeight="1"/>
    <row r="77" ht="51" customHeight="1"/>
    <row r="78" ht="28.35" customHeight="1"/>
    <row r="79" ht="51" customHeight="1"/>
    <row r="80" ht="28.35" customHeight="1"/>
    <row r="81" ht="51" customHeight="1"/>
    <row r="82" ht="28.35" customHeight="1"/>
    <row r="83" ht="51" customHeight="1"/>
    <row r="84" ht="28.35" customHeight="1"/>
    <row r="85" ht="51" customHeight="1"/>
    <row r="86" ht="28.35" customHeight="1"/>
    <row r="87" ht="51" customHeight="1"/>
    <row r="88" ht="28.35" customHeight="1"/>
    <row r="89" ht="51" customHeight="1"/>
    <row r="90" ht="28.35" customHeight="1"/>
    <row r="91" ht="51" customHeight="1"/>
    <row r="92" ht="28.35" customHeight="1"/>
    <row r="93" ht="51" customHeight="1"/>
    <row r="94" ht="19.5" customHeight="1"/>
    <row r="95" ht="15" customHeight="1"/>
    <row r="98" ht="18.75" customHeight="1"/>
  </sheetData>
  <sheetProtection algorithmName="SHA-512" hashValue="GdthiBCuqE14HSXfYiBalX60oWxPCH0wzldkgkFRBIfiyru8XMqfL6WM+9RTfM93tNU9oNgbUuEBPSjdNx2hTQ==" saltValue="1yP6+GEZvIlfP8btEBVJYQ==" spinCount="100000" sheet="1" objects="1" scenarios="1"/>
  <mergeCells count="12">
    <mergeCell ref="F36:I36"/>
    <mergeCell ref="F38:I38"/>
    <mergeCell ref="D14:E14"/>
    <mergeCell ref="A9:I9"/>
    <mergeCell ref="A10:I10"/>
    <mergeCell ref="A11:I11"/>
    <mergeCell ref="A19:C19"/>
    <mergeCell ref="A14:C14"/>
    <mergeCell ref="A15:C15"/>
    <mergeCell ref="A16:C16"/>
    <mergeCell ref="A17:C17"/>
    <mergeCell ref="A18:C18"/>
  </mergeCells>
  <dataValidations count="1">
    <dataValidation type="custom" allowBlank="1" showInputMessage="1" showErrorMessage="1" errorTitle="Krivi email" error="Upisani email je pogrešan jer ili sadrži razmak ili ne sadrži @." sqref="C31">
      <formula1>+AND(FIND("@",C31),FIND(".",C31),ISERROR(FIND(" ",C31)))</formula1>
    </dataValidation>
  </dataValidations>
  <pageMargins left="0.70866141732283472" right="0.70866141732283472" top="0.74803149606299213" bottom="0.74803149606299213" header="0.31496062992125984" footer="0.31496062992125984"/>
  <pageSetup paperSize="9"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sheetPr>
    <tabColor rgb="FFFFFF00"/>
  </sheetPr>
  <dimension ref="A1:G299"/>
  <sheetViews>
    <sheetView topLeftCell="A9" zoomScaleNormal="100" zoomScalePageLayoutView="90" workbookViewId="0">
      <selection activeCell="A8" sqref="A8"/>
    </sheetView>
  </sheetViews>
  <sheetFormatPr defaultRowHeight="12.75"/>
  <cols>
    <col min="1" max="1" width="13.28515625" style="30" customWidth="1"/>
    <col min="2" max="2" width="32.85546875" style="27" customWidth="1"/>
    <col min="3" max="3" width="19.5703125" style="28" customWidth="1"/>
    <col min="4" max="4" width="52.85546875" style="27" customWidth="1"/>
    <col min="5" max="5" width="12.140625" style="27" customWidth="1"/>
    <col min="6" max="6" width="12.85546875" style="27" customWidth="1"/>
    <col min="7" max="7" width="13" style="29" customWidth="1"/>
    <col min="8" max="16384" width="9.140625" style="26"/>
  </cols>
  <sheetData>
    <row r="1" spans="1:7" s="7" customFormat="1" ht="23.25" customHeight="1">
      <c r="A1" s="93" t="s">
        <v>188</v>
      </c>
      <c r="B1" s="93"/>
      <c r="C1" s="93"/>
      <c r="D1" s="93"/>
      <c r="E1" s="93"/>
      <c r="F1" s="93"/>
      <c r="G1" s="93"/>
    </row>
    <row r="2" spans="1:7" s="7" customFormat="1" ht="15.75" thickBot="1">
      <c r="A2" s="94" t="s">
        <v>512</v>
      </c>
      <c r="B2" s="95"/>
      <c r="C2" s="95"/>
      <c r="D2" s="95"/>
      <c r="E2" s="95"/>
      <c r="F2" s="95"/>
      <c r="G2" s="96"/>
    </row>
    <row r="3" spans="1:7" s="7" customFormat="1" ht="15" customHeight="1" thickBot="1">
      <c r="E3" s="71" t="s">
        <v>514</v>
      </c>
      <c r="F3" s="66">
        <f>SUM(F5:F65536)</f>
        <v>319311.52999999997</v>
      </c>
      <c r="G3" s="65">
        <f>SUM(G5:G65536)</f>
        <v>304210.06</v>
      </c>
    </row>
    <row r="4" spans="1:7" s="7" customFormat="1" ht="83.25" customHeight="1" thickBot="1">
      <c r="A4" s="23" t="s">
        <v>187</v>
      </c>
      <c r="B4" s="24" t="s">
        <v>0</v>
      </c>
      <c r="C4" s="25" t="s">
        <v>509</v>
      </c>
      <c r="D4" s="24" t="s">
        <v>510</v>
      </c>
      <c r="E4" s="32" t="s">
        <v>515</v>
      </c>
      <c r="F4" s="70" t="s">
        <v>511</v>
      </c>
      <c r="G4" s="33" t="s">
        <v>175</v>
      </c>
    </row>
    <row r="5" spans="1:7" ht="206.25" customHeight="1">
      <c r="A5" s="30" t="s">
        <v>517</v>
      </c>
      <c r="B5" s="72" t="s">
        <v>518</v>
      </c>
      <c r="C5" s="76" t="s">
        <v>521</v>
      </c>
      <c r="D5" s="84" t="s">
        <v>519</v>
      </c>
      <c r="E5" s="73" t="s">
        <v>525</v>
      </c>
      <c r="F5" s="74">
        <v>16804.43</v>
      </c>
      <c r="G5" s="75">
        <v>11202.96</v>
      </c>
    </row>
    <row r="6" spans="1:7" ht="150" customHeight="1">
      <c r="A6" s="30" t="s">
        <v>517</v>
      </c>
      <c r="B6" s="77" t="s">
        <v>523</v>
      </c>
      <c r="C6" s="83" t="s">
        <v>527</v>
      </c>
      <c r="D6" s="80" t="s">
        <v>538</v>
      </c>
      <c r="E6" s="30" t="s">
        <v>524</v>
      </c>
      <c r="F6" s="75">
        <v>9800</v>
      </c>
      <c r="G6" s="75">
        <v>9000</v>
      </c>
    </row>
    <row r="7" spans="1:7" ht="124.5" customHeight="1">
      <c r="A7" s="30" t="s">
        <v>530</v>
      </c>
      <c r="B7" s="81" t="s">
        <v>526</v>
      </c>
      <c r="C7" s="79" t="s">
        <v>522</v>
      </c>
      <c r="D7" s="27" t="s">
        <v>528</v>
      </c>
      <c r="E7" s="30" t="s">
        <v>520</v>
      </c>
      <c r="F7" s="75">
        <v>276007.09999999998</v>
      </c>
      <c r="G7" s="75">
        <v>276007.09999999998</v>
      </c>
    </row>
    <row r="8" spans="1:7" ht="229.5" customHeight="1">
      <c r="A8" s="30" t="s">
        <v>529</v>
      </c>
      <c r="B8" s="82" t="s">
        <v>532</v>
      </c>
      <c r="C8" s="28" t="s">
        <v>533</v>
      </c>
      <c r="D8" s="27" t="s">
        <v>531</v>
      </c>
      <c r="E8" s="30" t="s">
        <v>534</v>
      </c>
      <c r="F8" s="75">
        <v>7100</v>
      </c>
      <c r="G8" s="75">
        <v>3000</v>
      </c>
    </row>
    <row r="9" spans="1:7" ht="238.5" customHeight="1">
      <c r="A9" s="30" t="s">
        <v>535</v>
      </c>
      <c r="B9" s="82" t="s">
        <v>536</v>
      </c>
      <c r="C9" s="28" t="s">
        <v>533</v>
      </c>
      <c r="D9" s="78" t="s">
        <v>537</v>
      </c>
      <c r="E9" s="78" t="s">
        <v>539</v>
      </c>
      <c r="F9" s="74">
        <v>9600</v>
      </c>
      <c r="G9" s="74">
        <v>5000</v>
      </c>
    </row>
    <row r="10" spans="1:7" ht="170.1" customHeight="1">
      <c r="F10" s="29"/>
    </row>
    <row r="11" spans="1:7" ht="170.1" customHeight="1">
      <c r="F11" s="29"/>
    </row>
    <row r="12" spans="1:7" ht="170.1" customHeight="1">
      <c r="F12" s="29"/>
    </row>
    <row r="13" spans="1:7" ht="170.1" customHeight="1">
      <c r="F13" s="29"/>
    </row>
    <row r="14" spans="1:7" ht="170.1" customHeight="1">
      <c r="F14" s="29"/>
    </row>
    <row r="15" spans="1:7" ht="170.1" customHeight="1">
      <c r="F15" s="29"/>
    </row>
    <row r="16" spans="1:7" ht="170.1" customHeight="1">
      <c r="F16" s="29"/>
    </row>
    <row r="17" spans="6:6" ht="170.1" customHeight="1">
      <c r="F17" s="29"/>
    </row>
    <row r="18" spans="6:6" ht="170.1" customHeight="1">
      <c r="F18" s="29"/>
    </row>
    <row r="19" spans="6:6" ht="170.1" customHeight="1">
      <c r="F19" s="29"/>
    </row>
    <row r="20" spans="6:6" ht="170.1" customHeight="1">
      <c r="F20" s="29"/>
    </row>
    <row r="21" spans="6:6" ht="170.1" customHeight="1">
      <c r="F21" s="29"/>
    </row>
    <row r="22" spans="6:6" ht="170.1" customHeight="1">
      <c r="F22" s="29"/>
    </row>
    <row r="23" spans="6:6" ht="170.1" customHeight="1">
      <c r="F23" s="29"/>
    </row>
    <row r="24" spans="6:6" ht="170.1" customHeight="1">
      <c r="F24" s="29"/>
    </row>
    <row r="25" spans="6:6" ht="170.1" customHeight="1">
      <c r="F25" s="29"/>
    </row>
    <row r="26" spans="6:6" ht="170.1" customHeight="1">
      <c r="F26" s="29"/>
    </row>
    <row r="27" spans="6:6" ht="170.1" customHeight="1">
      <c r="F27" s="29"/>
    </row>
    <row r="28" spans="6:6" ht="170.1" customHeight="1">
      <c r="F28" s="29"/>
    </row>
    <row r="29" spans="6:6" ht="170.1" customHeight="1">
      <c r="F29" s="29"/>
    </row>
    <row r="30" spans="6:6" ht="170.1" customHeight="1">
      <c r="F30" s="29"/>
    </row>
    <row r="31" spans="6:6" ht="170.1" customHeight="1">
      <c r="F31" s="29"/>
    </row>
    <row r="32" spans="6:6" ht="170.1" customHeight="1">
      <c r="F32" s="29"/>
    </row>
    <row r="33" spans="6:6" ht="170.1" customHeight="1">
      <c r="F33" s="29"/>
    </row>
    <row r="34" spans="6:6" ht="170.1" customHeight="1">
      <c r="F34" s="29"/>
    </row>
    <row r="35" spans="6:6" ht="170.1" customHeight="1">
      <c r="F35" s="29"/>
    </row>
    <row r="36" spans="6:6" ht="170.1" customHeight="1">
      <c r="F36" s="29"/>
    </row>
    <row r="37" spans="6:6" ht="170.1" customHeight="1">
      <c r="F37" s="29"/>
    </row>
    <row r="38" spans="6:6" ht="170.1" customHeight="1">
      <c r="F38" s="29"/>
    </row>
    <row r="39" spans="6:6" ht="170.1" customHeight="1">
      <c r="F39" s="29"/>
    </row>
    <row r="40" spans="6:6" ht="170.1" customHeight="1">
      <c r="F40" s="29"/>
    </row>
    <row r="41" spans="6:6" ht="170.1" customHeight="1">
      <c r="F41" s="29"/>
    </row>
    <row r="42" spans="6:6" ht="170.1" customHeight="1">
      <c r="F42" s="29"/>
    </row>
    <row r="43" spans="6:6" ht="170.1" customHeight="1">
      <c r="F43" s="29"/>
    </row>
    <row r="44" spans="6:6" ht="170.1" customHeight="1">
      <c r="F44" s="29"/>
    </row>
    <row r="45" spans="6:6" ht="170.1" customHeight="1">
      <c r="F45" s="29"/>
    </row>
    <row r="46" spans="6:6" ht="170.1" customHeight="1">
      <c r="F46" s="29"/>
    </row>
    <row r="47" spans="6:6" ht="170.1" customHeight="1">
      <c r="F47" s="29"/>
    </row>
    <row r="48" spans="6:6" ht="170.1" customHeight="1">
      <c r="F48" s="29"/>
    </row>
    <row r="49" spans="6:6" ht="170.1" customHeight="1">
      <c r="F49" s="29"/>
    </row>
    <row r="50" spans="6:6" ht="170.1" customHeight="1">
      <c r="F50" s="29"/>
    </row>
    <row r="51" spans="6:6" ht="170.1" customHeight="1">
      <c r="F51" s="29"/>
    </row>
    <row r="52" spans="6:6" ht="170.1" customHeight="1">
      <c r="F52" s="29"/>
    </row>
    <row r="53" spans="6:6" ht="170.1" customHeight="1">
      <c r="F53" s="29"/>
    </row>
    <row r="54" spans="6:6" ht="170.1" customHeight="1">
      <c r="F54" s="29"/>
    </row>
    <row r="55" spans="6:6" ht="170.1" customHeight="1">
      <c r="F55" s="29"/>
    </row>
    <row r="56" spans="6:6" ht="170.1" customHeight="1">
      <c r="F56" s="29"/>
    </row>
    <row r="57" spans="6:6" ht="170.1" customHeight="1">
      <c r="F57" s="29"/>
    </row>
    <row r="58" spans="6:6" ht="170.1" customHeight="1">
      <c r="F58" s="29"/>
    </row>
    <row r="59" spans="6:6" ht="170.1" customHeight="1">
      <c r="F59" s="29"/>
    </row>
    <row r="60" spans="6:6" ht="170.1" customHeight="1">
      <c r="F60" s="29"/>
    </row>
    <row r="61" spans="6:6" ht="170.1" customHeight="1">
      <c r="F61" s="29"/>
    </row>
    <row r="62" spans="6:6" ht="170.1" customHeight="1">
      <c r="F62" s="29"/>
    </row>
    <row r="63" spans="6:6" ht="170.1" customHeight="1">
      <c r="F63" s="29"/>
    </row>
    <row r="64" spans="6:6" ht="170.1" customHeight="1">
      <c r="F64" s="29"/>
    </row>
    <row r="65" spans="6:6" ht="170.1" customHeight="1">
      <c r="F65" s="29"/>
    </row>
    <row r="66" spans="6:6" ht="170.1" customHeight="1">
      <c r="F66" s="29"/>
    </row>
    <row r="67" spans="6:6" ht="170.1" customHeight="1">
      <c r="F67" s="29"/>
    </row>
    <row r="68" spans="6:6" ht="170.1" customHeight="1">
      <c r="F68" s="29"/>
    </row>
    <row r="69" spans="6:6" ht="170.1" customHeight="1">
      <c r="F69" s="29"/>
    </row>
    <row r="70" spans="6:6" ht="170.1" customHeight="1">
      <c r="F70" s="29"/>
    </row>
    <row r="71" spans="6:6" ht="170.1" customHeight="1">
      <c r="F71" s="29"/>
    </row>
    <row r="72" spans="6:6" ht="170.1" customHeight="1">
      <c r="F72" s="29"/>
    </row>
    <row r="73" spans="6:6" ht="170.1" customHeight="1">
      <c r="F73" s="29"/>
    </row>
    <row r="74" spans="6:6" ht="170.1" customHeight="1">
      <c r="F74" s="29"/>
    </row>
    <row r="75" spans="6:6" ht="170.1" customHeight="1">
      <c r="F75" s="29"/>
    </row>
    <row r="76" spans="6:6" ht="170.1" customHeight="1">
      <c r="F76" s="29"/>
    </row>
    <row r="77" spans="6:6" ht="170.1" customHeight="1">
      <c r="F77" s="29"/>
    </row>
    <row r="78" spans="6:6" ht="170.1" customHeight="1">
      <c r="F78" s="29"/>
    </row>
    <row r="79" spans="6:6" ht="170.1" customHeight="1">
      <c r="F79" s="29"/>
    </row>
    <row r="80" spans="6:6" ht="170.1" customHeight="1">
      <c r="F80" s="29"/>
    </row>
    <row r="81" spans="6:6" ht="170.1" customHeight="1">
      <c r="F81" s="29"/>
    </row>
    <row r="82" spans="6:6" ht="170.1" customHeight="1">
      <c r="F82" s="29"/>
    </row>
    <row r="83" spans="6:6" ht="170.1" customHeight="1">
      <c r="F83" s="29"/>
    </row>
    <row r="84" spans="6:6" ht="170.1" customHeight="1">
      <c r="F84" s="29"/>
    </row>
    <row r="85" spans="6:6" ht="170.1" customHeight="1">
      <c r="F85" s="29"/>
    </row>
    <row r="86" spans="6:6" ht="170.1" customHeight="1">
      <c r="F86" s="29"/>
    </row>
    <row r="87" spans="6:6" ht="170.1" customHeight="1">
      <c r="F87" s="29"/>
    </row>
    <row r="88" spans="6:6" ht="170.1" customHeight="1">
      <c r="F88" s="29"/>
    </row>
    <row r="89" spans="6:6" ht="170.1" customHeight="1">
      <c r="F89" s="29"/>
    </row>
    <row r="90" spans="6:6" ht="170.1" customHeight="1">
      <c r="F90" s="29"/>
    </row>
    <row r="91" spans="6:6" ht="170.1" customHeight="1">
      <c r="F91" s="29"/>
    </row>
    <row r="92" spans="6:6" ht="170.1" customHeight="1">
      <c r="F92" s="29"/>
    </row>
    <row r="93" spans="6:6" ht="170.1" customHeight="1">
      <c r="F93" s="29"/>
    </row>
    <row r="94" spans="6:6" ht="170.1" customHeight="1">
      <c r="F94" s="29"/>
    </row>
    <row r="95" spans="6:6" ht="170.1" customHeight="1">
      <c r="F95" s="29"/>
    </row>
    <row r="96" spans="6:6" ht="170.1" customHeight="1">
      <c r="F96" s="29"/>
    </row>
    <row r="97" spans="6:6" ht="170.1" customHeight="1">
      <c r="F97" s="29"/>
    </row>
    <row r="98" spans="6:6" ht="170.1" customHeight="1">
      <c r="F98" s="29"/>
    </row>
    <row r="99" spans="6:6" ht="170.1" customHeight="1">
      <c r="F99" s="29"/>
    </row>
    <row r="100" spans="6:6" ht="170.1" customHeight="1">
      <c r="F100" s="29"/>
    </row>
    <row r="101" spans="6:6" ht="170.1" customHeight="1">
      <c r="F101" s="29"/>
    </row>
    <row r="102" spans="6:6" ht="170.1" customHeight="1">
      <c r="F102" s="29"/>
    </row>
    <row r="103" spans="6:6" ht="170.1" customHeight="1">
      <c r="F103" s="29"/>
    </row>
    <row r="104" spans="6:6" ht="170.1" customHeight="1">
      <c r="F104" s="29"/>
    </row>
    <row r="105" spans="6:6" ht="170.1" customHeight="1">
      <c r="F105" s="29"/>
    </row>
    <row r="106" spans="6:6" ht="170.1" customHeight="1">
      <c r="F106" s="29"/>
    </row>
    <row r="107" spans="6:6" ht="170.1" customHeight="1">
      <c r="F107" s="29"/>
    </row>
    <row r="108" spans="6:6" ht="170.1" customHeight="1">
      <c r="F108" s="29"/>
    </row>
    <row r="109" spans="6:6" ht="170.1" customHeight="1">
      <c r="F109" s="29"/>
    </row>
    <row r="110" spans="6:6" ht="170.1" customHeight="1">
      <c r="F110" s="29"/>
    </row>
    <row r="111" spans="6:6" ht="170.1" customHeight="1">
      <c r="F111" s="29"/>
    </row>
    <row r="112" spans="6:6" ht="170.1" customHeight="1">
      <c r="F112" s="29"/>
    </row>
    <row r="113" spans="6:6" ht="170.1" customHeight="1">
      <c r="F113" s="29"/>
    </row>
    <row r="114" spans="6:6" ht="170.1" customHeight="1">
      <c r="F114" s="29"/>
    </row>
    <row r="115" spans="6:6" ht="170.1" customHeight="1">
      <c r="F115" s="29"/>
    </row>
    <row r="116" spans="6:6" ht="170.1" customHeight="1">
      <c r="F116" s="29"/>
    </row>
    <row r="117" spans="6:6" ht="170.1" customHeight="1">
      <c r="F117" s="29"/>
    </row>
    <row r="118" spans="6:6" ht="170.1" customHeight="1">
      <c r="F118" s="29"/>
    </row>
    <row r="119" spans="6:6" ht="170.1" customHeight="1">
      <c r="F119" s="29"/>
    </row>
    <row r="120" spans="6:6" ht="170.1" customHeight="1">
      <c r="F120" s="29"/>
    </row>
    <row r="121" spans="6:6" ht="170.1" customHeight="1">
      <c r="F121" s="29"/>
    </row>
    <row r="122" spans="6:6" ht="170.1" customHeight="1">
      <c r="F122" s="29"/>
    </row>
    <row r="123" spans="6:6" ht="170.1" customHeight="1">
      <c r="F123" s="29"/>
    </row>
    <row r="124" spans="6:6" ht="170.1" customHeight="1">
      <c r="F124" s="29"/>
    </row>
    <row r="125" spans="6:6" ht="170.1" customHeight="1">
      <c r="F125" s="29"/>
    </row>
    <row r="126" spans="6:6" ht="170.1" customHeight="1">
      <c r="F126" s="29"/>
    </row>
    <row r="127" spans="6:6" ht="170.1" customHeight="1">
      <c r="F127" s="29"/>
    </row>
    <row r="128" spans="6:6" ht="170.1" customHeight="1">
      <c r="F128" s="29"/>
    </row>
    <row r="129" spans="6:6" ht="170.1" customHeight="1">
      <c r="F129" s="29"/>
    </row>
    <row r="130" spans="6:6" ht="170.1" customHeight="1">
      <c r="F130" s="29"/>
    </row>
    <row r="131" spans="6:6" ht="170.1" customHeight="1">
      <c r="F131" s="29"/>
    </row>
    <row r="132" spans="6:6" ht="170.1" customHeight="1">
      <c r="F132" s="29"/>
    </row>
    <row r="133" spans="6:6" ht="170.1" customHeight="1">
      <c r="F133" s="29"/>
    </row>
    <row r="134" spans="6:6" ht="170.1" customHeight="1">
      <c r="F134" s="29"/>
    </row>
    <row r="135" spans="6:6" ht="170.1" customHeight="1">
      <c r="F135" s="29"/>
    </row>
    <row r="136" spans="6:6" ht="170.1" customHeight="1">
      <c r="F136" s="29"/>
    </row>
    <row r="137" spans="6:6" ht="170.1" customHeight="1">
      <c r="F137" s="29"/>
    </row>
    <row r="138" spans="6:6" ht="170.1" customHeight="1">
      <c r="F138" s="29"/>
    </row>
    <row r="139" spans="6:6" ht="170.1" customHeight="1">
      <c r="F139" s="29"/>
    </row>
    <row r="140" spans="6:6" ht="170.1" customHeight="1">
      <c r="F140" s="29"/>
    </row>
    <row r="141" spans="6:6" ht="170.1" customHeight="1">
      <c r="F141" s="29"/>
    </row>
    <row r="142" spans="6:6" ht="170.1" customHeight="1">
      <c r="F142" s="29"/>
    </row>
    <row r="143" spans="6:6" ht="170.1" customHeight="1">
      <c r="F143" s="29"/>
    </row>
    <row r="144" spans="6:6" ht="170.1" customHeight="1">
      <c r="F144" s="29"/>
    </row>
    <row r="145" spans="6:6" ht="170.1" customHeight="1">
      <c r="F145" s="29"/>
    </row>
    <row r="146" spans="6:6" ht="170.1" customHeight="1">
      <c r="F146" s="29"/>
    </row>
    <row r="147" spans="6:6" ht="170.1" customHeight="1">
      <c r="F147" s="29"/>
    </row>
    <row r="148" spans="6:6" ht="170.1" customHeight="1">
      <c r="F148" s="29"/>
    </row>
    <row r="149" spans="6:6" ht="170.1" customHeight="1">
      <c r="F149" s="29"/>
    </row>
    <row r="150" spans="6:6" ht="170.1" customHeight="1">
      <c r="F150" s="29"/>
    </row>
    <row r="151" spans="6:6" ht="170.1" customHeight="1">
      <c r="F151" s="29"/>
    </row>
    <row r="152" spans="6:6" ht="170.1" customHeight="1">
      <c r="F152" s="29"/>
    </row>
    <row r="153" spans="6:6" ht="170.1" customHeight="1">
      <c r="F153" s="29"/>
    </row>
    <row r="154" spans="6:6" ht="170.1" customHeight="1">
      <c r="F154" s="29"/>
    </row>
    <row r="155" spans="6:6" ht="170.1" customHeight="1">
      <c r="F155" s="29"/>
    </row>
    <row r="156" spans="6:6" ht="170.1" customHeight="1">
      <c r="F156" s="29"/>
    </row>
    <row r="157" spans="6:6" ht="170.1" customHeight="1">
      <c r="F157" s="29"/>
    </row>
    <row r="158" spans="6:6" ht="170.1" customHeight="1">
      <c r="F158" s="29"/>
    </row>
    <row r="159" spans="6:6" ht="170.1" customHeight="1">
      <c r="F159" s="29"/>
    </row>
    <row r="160" spans="6:6" ht="170.1" customHeight="1">
      <c r="F160" s="29"/>
    </row>
    <row r="161" spans="6:6" ht="170.1" customHeight="1">
      <c r="F161" s="29"/>
    </row>
    <row r="162" spans="6:6" ht="170.1" customHeight="1">
      <c r="F162" s="29"/>
    </row>
    <row r="163" spans="6:6" ht="170.1" customHeight="1">
      <c r="F163" s="29"/>
    </row>
    <row r="164" spans="6:6" ht="170.1" customHeight="1">
      <c r="F164" s="29"/>
    </row>
    <row r="165" spans="6:6" ht="170.1" customHeight="1">
      <c r="F165" s="29"/>
    </row>
    <row r="166" spans="6:6" ht="170.1" customHeight="1">
      <c r="F166" s="29"/>
    </row>
    <row r="167" spans="6:6" ht="170.1" customHeight="1">
      <c r="F167" s="29"/>
    </row>
    <row r="168" spans="6:6" ht="170.1" customHeight="1">
      <c r="F168" s="29"/>
    </row>
    <row r="169" spans="6:6" ht="170.1" customHeight="1">
      <c r="F169" s="29"/>
    </row>
    <row r="170" spans="6:6" ht="170.1" customHeight="1">
      <c r="F170" s="29"/>
    </row>
    <row r="171" spans="6:6" ht="170.1" customHeight="1">
      <c r="F171" s="29"/>
    </row>
    <row r="172" spans="6:6" ht="170.1" customHeight="1">
      <c r="F172" s="29"/>
    </row>
    <row r="173" spans="6:6" ht="170.1" customHeight="1">
      <c r="F173" s="29"/>
    </row>
    <row r="174" spans="6:6" ht="170.1" customHeight="1">
      <c r="F174" s="29"/>
    </row>
    <row r="175" spans="6:6" ht="170.1" customHeight="1">
      <c r="F175" s="29"/>
    </row>
    <row r="176" spans="6:6" ht="170.1" customHeight="1">
      <c r="F176" s="29"/>
    </row>
    <row r="177" spans="6:6" ht="170.1" customHeight="1">
      <c r="F177" s="29"/>
    </row>
    <row r="178" spans="6:6" ht="170.1" customHeight="1">
      <c r="F178" s="29"/>
    </row>
    <row r="179" spans="6:6" ht="170.1" customHeight="1">
      <c r="F179" s="29"/>
    </row>
    <row r="180" spans="6:6" ht="170.1" customHeight="1">
      <c r="F180" s="29"/>
    </row>
    <row r="181" spans="6:6" ht="170.1" customHeight="1">
      <c r="F181" s="29"/>
    </row>
    <row r="182" spans="6:6" ht="170.1" customHeight="1">
      <c r="F182" s="29"/>
    </row>
    <row r="183" spans="6:6" ht="170.1" customHeight="1">
      <c r="F183" s="29"/>
    </row>
    <row r="184" spans="6:6" ht="170.1" customHeight="1"/>
    <row r="185" spans="6:6" ht="170.1" customHeight="1"/>
    <row r="186" spans="6:6" ht="170.1" customHeight="1"/>
    <row r="187" spans="6:6" ht="170.1" customHeight="1"/>
    <row r="188" spans="6:6" ht="170.1" customHeight="1"/>
    <row r="189" spans="6:6" ht="170.1" customHeight="1"/>
    <row r="190" spans="6:6" ht="170.1" customHeight="1"/>
    <row r="191" spans="6:6" ht="170.1" customHeight="1"/>
    <row r="192" spans="6:6" ht="170.1" customHeight="1"/>
    <row r="193" ht="170.1" customHeight="1"/>
    <row r="194" ht="170.1" customHeight="1"/>
    <row r="195" ht="170.1" customHeight="1"/>
    <row r="196" ht="170.1" customHeight="1"/>
    <row r="197" ht="170.1" customHeight="1"/>
    <row r="198" ht="170.1" customHeight="1"/>
    <row r="199" ht="170.1" customHeight="1"/>
    <row r="200" ht="170.1" customHeight="1"/>
    <row r="201" ht="170.1" customHeight="1"/>
    <row r="202" ht="170.1" customHeight="1"/>
    <row r="203" ht="170.1" customHeight="1"/>
    <row r="204" ht="170.1" customHeight="1"/>
    <row r="205" ht="170.1" customHeight="1"/>
    <row r="206" ht="170.1" customHeight="1"/>
    <row r="207" ht="170.1" customHeight="1"/>
    <row r="208" ht="170.1" customHeight="1"/>
    <row r="209" ht="170.1" customHeight="1"/>
    <row r="210" ht="170.1" customHeight="1"/>
    <row r="211" ht="170.1" customHeight="1"/>
    <row r="212" ht="170.1" customHeight="1"/>
    <row r="213" ht="170.1" customHeight="1"/>
    <row r="214" ht="170.1" customHeight="1"/>
    <row r="215" ht="170.1" customHeight="1"/>
    <row r="216" ht="170.1" customHeight="1"/>
    <row r="217" ht="170.1" customHeight="1"/>
    <row r="218" ht="170.1" customHeight="1"/>
    <row r="219" ht="170.1" customHeight="1"/>
    <row r="220" ht="170.1" customHeight="1"/>
    <row r="221" ht="170.1" customHeight="1"/>
    <row r="222" ht="170.1" customHeight="1"/>
    <row r="223" ht="170.1" customHeight="1"/>
    <row r="224" ht="170.1" customHeight="1"/>
    <row r="225" ht="170.1" customHeight="1"/>
    <row r="226" ht="170.1" customHeight="1"/>
    <row r="227" ht="170.1" customHeight="1"/>
    <row r="228" ht="170.1" customHeight="1"/>
    <row r="229" ht="170.1" customHeight="1"/>
    <row r="230" ht="170.1" customHeight="1"/>
    <row r="231" ht="170.1" customHeight="1"/>
    <row r="232" ht="170.1" customHeight="1"/>
    <row r="233" ht="170.1" customHeight="1"/>
    <row r="234" ht="170.1" customHeight="1"/>
    <row r="235" ht="170.1" customHeight="1"/>
    <row r="236" ht="170.1" customHeight="1"/>
    <row r="237" ht="170.1" customHeight="1"/>
    <row r="238" ht="170.1" customHeight="1"/>
    <row r="239" ht="170.1" customHeight="1"/>
    <row r="240" ht="170.1" customHeight="1"/>
    <row r="241" ht="170.1" customHeight="1"/>
    <row r="242" ht="170.1" customHeight="1"/>
    <row r="243" ht="170.1" customHeight="1"/>
    <row r="244" ht="170.1" customHeight="1"/>
    <row r="245" ht="170.1" customHeight="1"/>
    <row r="246" ht="170.1" customHeight="1"/>
    <row r="247" ht="170.1" customHeight="1"/>
    <row r="248" ht="170.1" customHeight="1"/>
    <row r="249" ht="170.1" customHeight="1"/>
    <row r="250" ht="170.1" customHeight="1"/>
    <row r="251" ht="170.1" customHeight="1"/>
    <row r="252" ht="170.1" customHeight="1"/>
    <row r="253" ht="170.1" customHeight="1"/>
    <row r="254" ht="170.1" customHeight="1"/>
    <row r="255" ht="170.1" customHeight="1"/>
    <row r="256" ht="170.1" customHeight="1"/>
    <row r="257" ht="170.1" customHeight="1"/>
    <row r="258" ht="170.1" customHeight="1"/>
    <row r="259" ht="170.1" customHeight="1"/>
    <row r="260" ht="170.1" customHeight="1"/>
    <row r="261" ht="170.1" customHeight="1"/>
    <row r="262" ht="170.1" customHeight="1"/>
    <row r="263" ht="170.1" customHeight="1"/>
    <row r="264" ht="170.1" customHeight="1"/>
    <row r="265" ht="170.1" customHeight="1"/>
    <row r="266" ht="170.1" customHeight="1"/>
    <row r="267" ht="170.1" customHeight="1"/>
    <row r="268" ht="170.1" customHeight="1"/>
    <row r="269" ht="170.1" customHeight="1"/>
    <row r="270" ht="170.1" customHeight="1"/>
    <row r="271" ht="170.1" customHeight="1"/>
    <row r="272" ht="170.1" customHeight="1"/>
    <row r="273" ht="170.1" customHeight="1"/>
    <row r="274" ht="170.1" customHeight="1"/>
    <row r="275" ht="170.1" customHeight="1"/>
    <row r="276" ht="170.1" customHeight="1"/>
    <row r="277" ht="170.1" customHeight="1"/>
    <row r="278" ht="170.1" customHeight="1"/>
    <row r="279" ht="170.1" customHeight="1"/>
    <row r="280" ht="170.1" customHeight="1"/>
    <row r="281" ht="170.1" customHeight="1"/>
    <row r="282" ht="170.1" customHeight="1"/>
    <row r="283" ht="170.1" customHeight="1"/>
    <row r="284" ht="170.1" customHeight="1"/>
    <row r="285" ht="170.1" customHeight="1"/>
    <row r="286" ht="170.1" customHeight="1"/>
    <row r="287" ht="170.1" customHeight="1"/>
    <row r="288" ht="170.1" customHeight="1"/>
    <row r="289" ht="170.1" customHeight="1"/>
    <row r="290" ht="170.1" customHeight="1"/>
    <row r="291" ht="170.1" customHeight="1"/>
    <row r="292" ht="170.1" customHeight="1"/>
    <row r="293" ht="170.1" customHeight="1"/>
    <row r="294" ht="170.1" customHeight="1"/>
    <row r="295" ht="170.1" customHeight="1"/>
    <row r="296" ht="170.1" customHeight="1"/>
    <row r="297" ht="170.1" customHeight="1"/>
    <row r="298" ht="170.1" customHeight="1"/>
    <row r="299" ht="170.1" customHeight="1"/>
  </sheetData>
  <sheetProtection formatCells="0" formatColumns="0" formatRows="0" insertColumns="0" insertRows="0" insertHyperlinks="0" deleteColumns="0" deleteRows="0" sort="0" autoFilter="0" pivotTables="0"/>
  <mergeCells count="2">
    <mergeCell ref="A1:G1"/>
    <mergeCell ref="A2:G2"/>
  </mergeCells>
  <printOptions gridLines="1"/>
  <pageMargins left="0.51181102362204722" right="0.51181102362204722" top="0.55118110236220474" bottom="0.55118110236220474" header="0" footer="0"/>
  <pageSetup paperSize="9" orientation="landscape" verticalDpi="4294967295" r:id="rId1"/>
  <legacyDrawing r:id="rId2"/>
  <extLst xmlns:x14="http://schemas.microsoft.com/office/spreadsheetml/2009/9/main">
    <ext uri="{CCE6A557-97BC-4b89-ADB6-D9C93CAAB3DF}">
      <x14:dataValidations xmlns:xm="http://schemas.microsoft.com/office/excel/2006/main" count="1">
        <x14:dataValidation type="list" allowBlank="1" showInputMessage="1" showErrorMessage="1">
          <x14:formula1>
            <xm:f>'Programske djelatnosti'!$A$1:$A$28</xm:f>
          </x14:formula1>
          <xm:sqref>A5:A1048576</xm:sqref>
        </x14:dataValidation>
      </x14:dataValidations>
    </ext>
  </extLst>
</worksheet>
</file>

<file path=xl/worksheets/sheet3.xml><?xml version="1.0" encoding="utf-8"?>
<worksheet xmlns="http://schemas.openxmlformats.org/spreadsheetml/2006/main" xmlns:r="http://schemas.openxmlformats.org/officeDocument/2006/relationships">
  <sheetPr>
    <tabColor rgb="FFFFFF00"/>
  </sheetPr>
  <dimension ref="A1:I23"/>
  <sheetViews>
    <sheetView tabSelected="1" topLeftCell="A13" zoomScaleNormal="100" workbookViewId="0">
      <selection sqref="A1:I23"/>
    </sheetView>
  </sheetViews>
  <sheetFormatPr defaultRowHeight="15"/>
  <cols>
    <col min="1" max="1" width="7.5703125" bestFit="1" customWidth="1"/>
    <col min="2" max="2" width="38" customWidth="1"/>
    <col min="3" max="3" width="13.28515625" style="56" customWidth="1"/>
    <col min="4" max="4" width="15.28515625" style="56" customWidth="1"/>
    <col min="5" max="7" width="11.28515625" style="56" customWidth="1"/>
    <col min="8" max="8" width="11.140625" style="56" customWidth="1"/>
    <col min="9" max="9" width="13.28515625" style="56" customWidth="1"/>
  </cols>
  <sheetData>
    <row r="1" spans="1:9">
      <c r="A1" s="102" t="s">
        <v>503</v>
      </c>
      <c r="B1" s="102" t="s">
        <v>516</v>
      </c>
      <c r="C1" s="97" t="s">
        <v>493</v>
      </c>
      <c r="D1" s="97" t="s">
        <v>494</v>
      </c>
      <c r="E1" s="105" t="s">
        <v>495</v>
      </c>
      <c r="F1" s="106"/>
      <c r="G1" s="106"/>
      <c r="H1" s="107"/>
      <c r="I1" s="97" t="s">
        <v>496</v>
      </c>
    </row>
    <row r="2" spans="1:9" ht="39" customHeight="1" thickBot="1">
      <c r="A2" s="103"/>
      <c r="B2" s="104"/>
      <c r="C2" s="98"/>
      <c r="D2" s="98"/>
      <c r="E2" s="51" t="s">
        <v>497</v>
      </c>
      <c r="F2" s="51" t="s">
        <v>498</v>
      </c>
      <c r="G2" s="51" t="s">
        <v>499</v>
      </c>
      <c r="H2" s="51" t="s">
        <v>500</v>
      </c>
      <c r="I2" s="98"/>
    </row>
    <row r="3" spans="1:9" ht="17.25" thickBot="1">
      <c r="A3" s="64" t="str">
        <f>+IF(C3=C4," ","GREŠKA")</f>
        <v xml:space="preserve"> </v>
      </c>
      <c r="B3" s="63" t="s">
        <v>513</v>
      </c>
      <c r="C3" s="67">
        <f>+'2. PLAN PROGRAMA'!G3</f>
        <v>304210.06</v>
      </c>
      <c r="D3" s="52"/>
      <c r="E3" s="99"/>
      <c r="F3" s="100"/>
      <c r="G3" s="100"/>
      <c r="H3" s="101"/>
      <c r="I3" s="68">
        <f>+'2. PLAN PROGRAMA'!F3</f>
        <v>319311.52999999997</v>
      </c>
    </row>
    <row r="4" spans="1:9" ht="15.75" customHeight="1" thickBot="1">
      <c r="A4" s="69" t="str">
        <f>+IF(I3=I4," ","GREŠKA")</f>
        <v xml:space="preserve"> </v>
      </c>
      <c r="B4" s="61" t="s">
        <v>501</v>
      </c>
      <c r="C4" s="59">
        <f t="shared" ref="C4:I4" si="0">SUM(C5:C1048576)</f>
        <v>304210.06</v>
      </c>
      <c r="D4" s="54">
        <f t="shared" si="0"/>
        <v>0</v>
      </c>
      <c r="E4" s="54">
        <f t="shared" si="0"/>
        <v>15101.47</v>
      </c>
      <c r="F4" s="54">
        <f t="shared" si="0"/>
        <v>0</v>
      </c>
      <c r="G4" s="54">
        <f t="shared" si="0"/>
        <v>0</v>
      </c>
      <c r="H4" s="54">
        <f t="shared" si="0"/>
        <v>0</v>
      </c>
      <c r="I4" s="54">
        <f t="shared" si="0"/>
        <v>319311.52999999997</v>
      </c>
    </row>
    <row r="5" spans="1:9" ht="22.5" customHeight="1">
      <c r="A5" s="53">
        <v>6711</v>
      </c>
      <c r="B5" s="60" t="str">
        <f>+VLOOKUP(A5,'Kontni plan'!B:C,2,0)</f>
        <v>Prihodi iz nadležnog proračuna za financiranje rashoda poslovanja</v>
      </c>
      <c r="C5" s="55">
        <v>304210.06</v>
      </c>
      <c r="D5" s="55"/>
      <c r="E5" s="55"/>
      <c r="F5" s="55"/>
      <c r="G5" s="55"/>
      <c r="H5" s="55"/>
      <c r="I5" s="55">
        <f>SUM(C5:H5)</f>
        <v>304210.06</v>
      </c>
    </row>
    <row r="6" spans="1:9" ht="22.5" customHeight="1">
      <c r="A6" s="53">
        <v>6615</v>
      </c>
      <c r="B6" s="58" t="str">
        <f>+VLOOKUP(A6,'Kontni plan'!B:C,2,0)</f>
        <v>Prihodi od pruženih usluga</v>
      </c>
      <c r="C6" s="55"/>
      <c r="D6" s="55"/>
      <c r="E6" s="55">
        <v>15101.47</v>
      </c>
      <c r="F6" s="55"/>
      <c r="G6" s="55"/>
      <c r="H6" s="55"/>
      <c r="I6" s="55">
        <f>SUM(C6:H6)</f>
        <v>15101.47</v>
      </c>
    </row>
    <row r="7" spans="1:9" ht="22.5" customHeight="1">
      <c r="A7" s="53"/>
      <c r="B7" s="58" t="e">
        <f>+VLOOKUP(A7,'Kontni plan'!B:C,2,0)</f>
        <v>#N/A</v>
      </c>
      <c r="C7" s="55"/>
      <c r="D7" s="55"/>
      <c r="E7" s="55"/>
      <c r="F7" s="55"/>
      <c r="G7" s="55"/>
      <c r="H7" s="55"/>
      <c r="I7" s="55">
        <f t="shared" ref="I7:I19" si="1">SUM(C7:H7)</f>
        <v>0</v>
      </c>
    </row>
    <row r="8" spans="1:9" ht="22.5" customHeight="1">
      <c r="A8" s="53"/>
      <c r="B8" s="58" t="e">
        <f>+VLOOKUP(A8,'Kontni plan'!B:C,2,0)</f>
        <v>#N/A</v>
      </c>
      <c r="C8" s="55"/>
      <c r="D8" s="55"/>
      <c r="E8" s="55"/>
      <c r="F8" s="55"/>
      <c r="G8" s="55"/>
      <c r="H8" s="55"/>
      <c r="I8" s="55">
        <f t="shared" si="1"/>
        <v>0</v>
      </c>
    </row>
    <row r="9" spans="1:9" ht="22.5" customHeight="1">
      <c r="A9" s="53"/>
      <c r="B9" s="58" t="e">
        <f>+VLOOKUP(A9,'Kontni plan'!B:C,2,0)</f>
        <v>#N/A</v>
      </c>
      <c r="C9" s="55"/>
      <c r="D9" s="55"/>
      <c r="E9" s="55"/>
      <c r="F9" s="55"/>
      <c r="G9" s="55"/>
      <c r="H9" s="55"/>
      <c r="I9" s="55">
        <f t="shared" si="1"/>
        <v>0</v>
      </c>
    </row>
    <row r="10" spans="1:9" ht="22.5" customHeight="1">
      <c r="A10" s="53"/>
      <c r="B10" s="58" t="e">
        <f>+VLOOKUP(A10,'Kontni plan'!B:C,2,0)</f>
        <v>#N/A</v>
      </c>
      <c r="C10" s="55"/>
      <c r="D10" s="55"/>
      <c r="E10" s="55"/>
      <c r="F10" s="55"/>
      <c r="G10" s="55"/>
      <c r="H10" s="55"/>
      <c r="I10" s="55">
        <f t="shared" si="1"/>
        <v>0</v>
      </c>
    </row>
    <row r="11" spans="1:9" ht="22.5" customHeight="1">
      <c r="A11" s="53"/>
      <c r="B11" s="58" t="e">
        <f>+VLOOKUP(A11,'Kontni plan'!B:C,2,0)</f>
        <v>#N/A</v>
      </c>
      <c r="C11" s="55"/>
      <c r="D11" s="55"/>
      <c r="E11" s="55"/>
      <c r="F11" s="55"/>
      <c r="G11" s="55"/>
      <c r="H11" s="55"/>
      <c r="I11" s="55">
        <f t="shared" si="1"/>
        <v>0</v>
      </c>
    </row>
    <row r="12" spans="1:9" ht="22.5" customHeight="1">
      <c r="A12" s="53"/>
      <c r="B12" s="58" t="e">
        <f>+VLOOKUP(A12,'Kontni plan'!B:C,2,0)</f>
        <v>#N/A</v>
      </c>
      <c r="C12" s="55"/>
      <c r="D12" s="55"/>
      <c r="E12" s="55"/>
      <c r="F12" s="55"/>
      <c r="G12" s="55"/>
      <c r="H12" s="55"/>
      <c r="I12" s="55">
        <f t="shared" si="1"/>
        <v>0</v>
      </c>
    </row>
    <row r="13" spans="1:9" ht="22.5" customHeight="1">
      <c r="A13" s="53"/>
      <c r="B13" s="58" t="e">
        <f>+VLOOKUP(A13,'Kontni plan'!B:C,2,0)</f>
        <v>#N/A</v>
      </c>
      <c r="C13" s="55"/>
      <c r="D13" s="55"/>
      <c r="E13" s="55"/>
      <c r="F13" s="55"/>
      <c r="G13" s="55"/>
      <c r="H13" s="55"/>
      <c r="I13" s="55">
        <f t="shared" si="1"/>
        <v>0</v>
      </c>
    </row>
    <row r="14" spans="1:9" ht="22.5" customHeight="1">
      <c r="A14" s="53"/>
      <c r="B14" s="58" t="e">
        <f>+VLOOKUP(A14,'Kontni plan'!B:C,2,0)</f>
        <v>#N/A</v>
      </c>
      <c r="C14" s="55"/>
      <c r="D14" s="55"/>
      <c r="E14" s="55"/>
      <c r="F14" s="55"/>
      <c r="G14" s="55"/>
      <c r="H14" s="55"/>
      <c r="I14" s="55">
        <f t="shared" si="1"/>
        <v>0</v>
      </c>
    </row>
    <row r="15" spans="1:9" ht="22.5" customHeight="1">
      <c r="A15" s="53"/>
      <c r="B15" s="58" t="e">
        <f>+VLOOKUP(A15,'Kontni plan'!B:C,2,0)</f>
        <v>#N/A</v>
      </c>
      <c r="C15" s="55"/>
      <c r="D15" s="55"/>
      <c r="E15" s="55"/>
      <c r="F15" s="55"/>
      <c r="G15" s="55"/>
      <c r="H15" s="55"/>
      <c r="I15" s="55">
        <f t="shared" si="1"/>
        <v>0</v>
      </c>
    </row>
    <row r="16" spans="1:9" ht="22.5" customHeight="1">
      <c r="A16" s="53"/>
      <c r="B16" s="58" t="e">
        <f>+VLOOKUP(A16,'Kontni plan'!B:C,2,0)</f>
        <v>#N/A</v>
      </c>
      <c r="C16" s="55"/>
      <c r="D16" s="55"/>
      <c r="E16" s="55"/>
      <c r="F16" s="55"/>
      <c r="G16" s="55"/>
      <c r="H16" s="55"/>
      <c r="I16" s="55">
        <f t="shared" si="1"/>
        <v>0</v>
      </c>
    </row>
    <row r="17" spans="1:9" ht="22.5" customHeight="1">
      <c r="A17" s="53"/>
      <c r="B17" s="58" t="e">
        <f>+VLOOKUP(A17,'Kontni plan'!B:C,2,0)</f>
        <v>#N/A</v>
      </c>
      <c r="C17" s="55"/>
      <c r="D17" s="55"/>
      <c r="E17" s="55"/>
      <c r="F17" s="55"/>
      <c r="G17" s="55"/>
      <c r="H17" s="55"/>
      <c r="I17" s="55">
        <f t="shared" si="1"/>
        <v>0</v>
      </c>
    </row>
    <row r="18" spans="1:9" ht="22.5" customHeight="1">
      <c r="A18" s="53"/>
      <c r="B18" s="58" t="e">
        <f>+VLOOKUP(A18,'Kontni plan'!B:C,2,0)</f>
        <v>#N/A</v>
      </c>
      <c r="C18" s="55"/>
      <c r="D18" s="55"/>
      <c r="E18" s="55"/>
      <c r="F18" s="55"/>
      <c r="G18" s="55"/>
      <c r="H18" s="55"/>
      <c r="I18" s="55">
        <f t="shared" si="1"/>
        <v>0</v>
      </c>
    </row>
    <row r="19" spans="1:9" ht="22.5" customHeight="1">
      <c r="A19" s="53"/>
      <c r="B19" s="58" t="e">
        <f>+VLOOKUP(A19,'Kontni plan'!B:C,2,0)</f>
        <v>#N/A</v>
      </c>
      <c r="C19" s="55"/>
      <c r="D19" s="55"/>
      <c r="E19" s="55"/>
      <c r="F19" s="55"/>
      <c r="G19" s="55"/>
      <c r="H19" s="55"/>
      <c r="I19" s="55">
        <f t="shared" si="1"/>
        <v>0</v>
      </c>
    </row>
    <row r="20" spans="1:9" ht="22.5" customHeight="1">
      <c r="A20" s="53"/>
      <c r="B20" s="58" t="e">
        <f>+VLOOKUP(A20,'Kontni plan'!B:C,2,0)</f>
        <v>#N/A</v>
      </c>
      <c r="C20" s="55"/>
      <c r="D20" s="55"/>
      <c r="E20" s="55"/>
      <c r="F20" s="55"/>
      <c r="G20" s="55"/>
      <c r="H20" s="55"/>
      <c r="I20" s="55">
        <f t="shared" ref="I20:I23" si="2">SUM(C20:H20)</f>
        <v>0</v>
      </c>
    </row>
    <row r="21" spans="1:9" ht="22.5" customHeight="1">
      <c r="A21" s="53"/>
      <c r="B21" s="58" t="e">
        <f>+VLOOKUP(A21,'Kontni plan'!B:C,2,0)</f>
        <v>#N/A</v>
      </c>
      <c r="C21" s="55"/>
      <c r="D21" s="55"/>
      <c r="E21" s="55"/>
      <c r="F21" s="55"/>
      <c r="G21" s="55"/>
      <c r="H21" s="55"/>
      <c r="I21" s="55">
        <f t="shared" si="2"/>
        <v>0</v>
      </c>
    </row>
    <row r="22" spans="1:9" ht="22.5" customHeight="1">
      <c r="A22" s="53"/>
      <c r="B22" s="58" t="e">
        <f>+VLOOKUP(A22,'Kontni plan'!B:C,2,0)</f>
        <v>#N/A</v>
      </c>
      <c r="C22" s="55"/>
      <c r="D22" s="55"/>
      <c r="E22" s="55"/>
      <c r="F22" s="55"/>
      <c r="G22" s="55"/>
      <c r="H22" s="55"/>
      <c r="I22" s="55">
        <f t="shared" si="2"/>
        <v>0</v>
      </c>
    </row>
    <row r="23" spans="1:9" ht="22.5" customHeight="1">
      <c r="A23" s="53"/>
      <c r="B23" s="58" t="e">
        <f>+VLOOKUP(A23,'Kontni plan'!B:C,2,0)</f>
        <v>#N/A</v>
      </c>
      <c r="C23" s="55"/>
      <c r="D23" s="55"/>
      <c r="E23" s="55"/>
      <c r="F23" s="55"/>
      <c r="G23" s="55"/>
      <c r="H23" s="55"/>
      <c r="I23" s="55">
        <f t="shared" si="2"/>
        <v>0</v>
      </c>
    </row>
  </sheetData>
  <mergeCells count="7">
    <mergeCell ref="I1:I2"/>
    <mergeCell ref="E3:H3"/>
    <mergeCell ref="A1:A2"/>
    <mergeCell ref="B1:B2"/>
    <mergeCell ref="C1:C2"/>
    <mergeCell ref="D1:D2"/>
    <mergeCell ref="E1:H1"/>
  </mergeCells>
  <pageMargins left="0.51181102362204722" right="0.51181102362204722" top="0.55118110236220474" bottom="0.55118110236220474" header="0" footer="0"/>
  <pageSetup paperSize="9" orientation="landscape" horizontalDpi="4294967295" verticalDpi="4294967295" r:id="rId1"/>
  <headerFooter>
    <oddHeader>&amp;C&amp;"Calibri,Podebljano"&amp;14PRIHODI - zbirno za sve programe</oddHeader>
  </headerFooter>
  <extLst>
    <ext xmlns:x14="http://schemas.microsoft.com/office/spreadsheetml/2009/9/main" uri="{CCE6A557-97BC-4b89-ADB6-D9C93CAAB3DF}">
      <x14:dataValidations xmlns:xm="http://schemas.microsoft.com/office/excel/2006/main" count="1">
        <x14:dataValidation type="list" allowBlank="1" showDropDown="1" showInputMessage="1" showErrorMessage="1">
          <x14:formula1>
            <xm:f>'Kontni plan'!$B$146:$B$319</xm:f>
          </x14:formula1>
          <xm:sqref>A5:A1048576</xm:sqref>
        </x14:dataValidation>
      </x14:dataValidations>
    </ext>
  </extLst>
</worksheet>
</file>

<file path=xl/worksheets/sheet4.xml><?xml version="1.0" encoding="utf-8"?>
<worksheet xmlns="http://schemas.openxmlformats.org/spreadsheetml/2006/main" xmlns:r="http://schemas.openxmlformats.org/officeDocument/2006/relationships">
  <sheetPr>
    <tabColor rgb="FFFFFF00"/>
  </sheetPr>
  <dimension ref="A1:I46"/>
  <sheetViews>
    <sheetView topLeftCell="A34" zoomScaleNormal="100" workbookViewId="0">
      <selection sqref="A1:I46"/>
    </sheetView>
  </sheetViews>
  <sheetFormatPr defaultRowHeight="15"/>
  <cols>
    <col min="1" max="1" width="7.5703125" bestFit="1" customWidth="1"/>
    <col min="2" max="2" width="38.140625" customWidth="1"/>
    <col min="3" max="3" width="13.42578125" style="56" customWidth="1"/>
    <col min="4" max="4" width="15" style="56" customWidth="1"/>
    <col min="5" max="8" width="11.28515625" style="56" customWidth="1"/>
    <col min="9" max="9" width="13.42578125" style="56" customWidth="1"/>
  </cols>
  <sheetData>
    <row r="1" spans="1:9">
      <c r="A1" s="102" t="s">
        <v>503</v>
      </c>
      <c r="B1" s="102" t="s">
        <v>516</v>
      </c>
      <c r="C1" s="97" t="s">
        <v>493</v>
      </c>
      <c r="D1" s="97" t="s">
        <v>494</v>
      </c>
      <c r="E1" s="105" t="s">
        <v>495</v>
      </c>
      <c r="F1" s="106"/>
      <c r="G1" s="106"/>
      <c r="H1" s="107"/>
      <c r="I1" s="97" t="s">
        <v>496</v>
      </c>
    </row>
    <row r="2" spans="1:9" ht="39" customHeight="1" thickBot="1">
      <c r="A2" s="103"/>
      <c r="B2" s="104"/>
      <c r="C2" s="98"/>
      <c r="D2" s="98"/>
      <c r="E2" s="51" t="s">
        <v>497</v>
      </c>
      <c r="F2" s="51" t="s">
        <v>498</v>
      </c>
      <c r="G2" s="51" t="s">
        <v>499</v>
      </c>
      <c r="H2" s="51" t="s">
        <v>500</v>
      </c>
      <c r="I2" s="98"/>
    </row>
    <row r="3" spans="1:9" ht="17.25" thickBot="1">
      <c r="A3" s="64" t="str">
        <f>+IF(C3=C4," ","GREŠKA")</f>
        <v xml:space="preserve"> </v>
      </c>
      <c r="B3" s="63" t="s">
        <v>504</v>
      </c>
      <c r="C3" s="67">
        <f>+'2. PLAN PROGRAMA'!G3</f>
        <v>304210.06</v>
      </c>
      <c r="D3" s="52"/>
      <c r="E3" s="99"/>
      <c r="F3" s="100"/>
      <c r="G3" s="100"/>
      <c r="H3" s="101"/>
      <c r="I3" s="68">
        <f>+'2. PLAN PROGRAMA'!F3</f>
        <v>319311.52999999997</v>
      </c>
    </row>
    <row r="4" spans="1:9" ht="15.75" customHeight="1" thickBot="1">
      <c r="A4" s="69" t="str">
        <f>+IF(I3=I4," ","GREŠKA")</f>
        <v xml:space="preserve"> </v>
      </c>
      <c r="B4" s="61" t="s">
        <v>502</v>
      </c>
      <c r="C4" s="59">
        <f t="shared" ref="C4:I4" si="0">SUM(C5:C1048576)</f>
        <v>304210.06</v>
      </c>
      <c r="D4" s="54">
        <f t="shared" si="0"/>
        <v>0</v>
      </c>
      <c r="E4" s="54">
        <f t="shared" si="0"/>
        <v>15101.470000000001</v>
      </c>
      <c r="F4" s="54">
        <f t="shared" si="0"/>
        <v>0</v>
      </c>
      <c r="G4" s="54">
        <f t="shared" si="0"/>
        <v>0</v>
      </c>
      <c r="H4" s="54">
        <f t="shared" si="0"/>
        <v>0</v>
      </c>
      <c r="I4" s="54">
        <f t="shared" si="0"/>
        <v>319311.52999999997</v>
      </c>
    </row>
    <row r="5" spans="1:9" ht="22.5" customHeight="1">
      <c r="A5" s="53">
        <v>3211</v>
      </c>
      <c r="B5" s="60" t="str">
        <f>+VLOOKUP(A5,'Kontni plan'!B:C,2,0)</f>
        <v>Službena putovanja</v>
      </c>
      <c r="C5" s="55">
        <v>5000</v>
      </c>
      <c r="D5" s="55"/>
      <c r="E5" s="55">
        <v>8700</v>
      </c>
      <c r="F5" s="55"/>
      <c r="G5" s="55"/>
      <c r="H5" s="55"/>
      <c r="I5" s="55">
        <f>SUM(C5:H5)</f>
        <v>13700</v>
      </c>
    </row>
    <row r="6" spans="1:9" ht="22.5" customHeight="1">
      <c r="A6" s="53">
        <v>3213</v>
      </c>
      <c r="B6" s="58" t="str">
        <f>+VLOOKUP(A6,'Kontni plan'!B:C,2,0)</f>
        <v>Stručno usavršavanje zaposlenika</v>
      </c>
      <c r="C6" s="55">
        <v>3000</v>
      </c>
      <c r="D6" s="55"/>
      <c r="E6" s="55"/>
      <c r="F6" s="55"/>
      <c r="G6" s="55"/>
      <c r="H6" s="55"/>
      <c r="I6" s="55">
        <f>SUM(C6:H6)</f>
        <v>3000</v>
      </c>
    </row>
    <row r="7" spans="1:9" ht="22.5" customHeight="1">
      <c r="A7" s="53">
        <v>3237</v>
      </c>
      <c r="B7" s="58" t="str">
        <f>+VLOOKUP(A7,'Kontni plan'!B:C,2,0)</f>
        <v>Intelektualne i osobne usluge</v>
      </c>
      <c r="C7" s="55">
        <v>18702.96</v>
      </c>
      <c r="D7" s="55"/>
      <c r="E7" s="55">
        <v>5601.47</v>
      </c>
      <c r="F7" s="55"/>
      <c r="G7" s="55"/>
      <c r="H7" s="55"/>
      <c r="I7" s="55">
        <f t="shared" ref="I7:I44" si="1">SUM(C7:H7)</f>
        <v>24304.43</v>
      </c>
    </row>
    <row r="8" spans="1:9" ht="22.5" customHeight="1">
      <c r="A8" s="53">
        <v>3241</v>
      </c>
      <c r="B8" s="58" t="str">
        <f>+VLOOKUP(A8,'Kontni plan'!B:C,2,0)</f>
        <v>Naknade troškova osobama izvan radnog odnosa</v>
      </c>
      <c r="C8" s="55">
        <v>1500</v>
      </c>
      <c r="D8" s="55"/>
      <c r="E8" s="55"/>
      <c r="F8" s="55"/>
      <c r="G8" s="55"/>
      <c r="H8" s="55"/>
      <c r="I8" s="55">
        <f t="shared" si="1"/>
        <v>1500</v>
      </c>
    </row>
    <row r="9" spans="1:9" ht="22.5" customHeight="1">
      <c r="A9" s="53">
        <v>3293</v>
      </c>
      <c r="B9" s="58" t="str">
        <f>+VLOOKUP(A9,'Kontni plan'!B:C,2,0)</f>
        <v>Reprezentacija</v>
      </c>
      <c r="C9" s="55"/>
      <c r="D9" s="55"/>
      <c r="E9" s="55">
        <v>800</v>
      </c>
      <c r="F9" s="55"/>
      <c r="G9" s="55"/>
      <c r="H9" s="55"/>
      <c r="I9" s="55">
        <f t="shared" si="1"/>
        <v>800</v>
      </c>
    </row>
    <row r="10" spans="1:9" ht="22.5" customHeight="1">
      <c r="A10" s="53">
        <v>4124</v>
      </c>
      <c r="B10" s="58" t="str">
        <f>+VLOOKUP(A10,'Kontni plan'!B:C,2,0)</f>
        <v>Ostala prava</v>
      </c>
      <c r="C10" s="55">
        <v>276007.09999999998</v>
      </c>
      <c r="D10" s="55"/>
      <c r="E10" s="55"/>
      <c r="F10" s="55"/>
      <c r="G10" s="55"/>
      <c r="H10" s="55"/>
      <c r="I10" s="55">
        <f t="shared" si="1"/>
        <v>276007.09999999998</v>
      </c>
    </row>
    <row r="11" spans="1:9" ht="22.5" customHeight="1">
      <c r="A11" s="53"/>
      <c r="B11" s="58" t="e">
        <f>+VLOOKUP(A11,'Kontni plan'!B:C,2,0)</f>
        <v>#N/A</v>
      </c>
      <c r="C11" s="55"/>
      <c r="D11" s="55"/>
      <c r="E11" s="55"/>
      <c r="F11" s="55"/>
      <c r="G11" s="55"/>
      <c r="H11" s="55"/>
      <c r="I11" s="55">
        <f t="shared" si="1"/>
        <v>0</v>
      </c>
    </row>
    <row r="12" spans="1:9" ht="22.5" customHeight="1">
      <c r="A12" s="53"/>
      <c r="B12" s="58" t="e">
        <f>+VLOOKUP(A12,'Kontni plan'!B:C,2,0)</f>
        <v>#N/A</v>
      </c>
      <c r="C12" s="55"/>
      <c r="D12" s="55"/>
      <c r="E12" s="55"/>
      <c r="F12" s="55"/>
      <c r="G12" s="55"/>
      <c r="H12" s="55"/>
      <c r="I12" s="55">
        <f t="shared" si="1"/>
        <v>0</v>
      </c>
    </row>
    <row r="13" spans="1:9" ht="22.5" customHeight="1">
      <c r="A13" s="53"/>
      <c r="B13" s="58" t="e">
        <f>+VLOOKUP(A13,'Kontni plan'!B:C,2,0)</f>
        <v>#N/A</v>
      </c>
      <c r="C13" s="55"/>
      <c r="D13" s="55"/>
      <c r="E13" s="55"/>
      <c r="F13" s="55"/>
      <c r="G13" s="55"/>
      <c r="H13" s="55"/>
      <c r="I13" s="55">
        <f t="shared" si="1"/>
        <v>0</v>
      </c>
    </row>
    <row r="14" spans="1:9" ht="22.5" customHeight="1">
      <c r="A14" s="53"/>
      <c r="B14" s="58" t="e">
        <f>+VLOOKUP(A14,'Kontni plan'!B:C,2,0)</f>
        <v>#N/A</v>
      </c>
      <c r="C14" s="55"/>
      <c r="D14" s="55"/>
      <c r="E14" s="55"/>
      <c r="F14" s="55"/>
      <c r="G14" s="55"/>
      <c r="H14" s="55"/>
      <c r="I14" s="55">
        <f t="shared" si="1"/>
        <v>0</v>
      </c>
    </row>
    <row r="15" spans="1:9" ht="22.5" customHeight="1">
      <c r="A15" s="53"/>
      <c r="B15" s="58" t="e">
        <f>+VLOOKUP(A15,'Kontni plan'!B:C,2,0)</f>
        <v>#N/A</v>
      </c>
      <c r="C15" s="55"/>
      <c r="D15" s="55"/>
      <c r="E15" s="55"/>
      <c r="F15" s="55"/>
      <c r="G15" s="55"/>
      <c r="H15" s="55"/>
      <c r="I15" s="55">
        <f t="shared" si="1"/>
        <v>0</v>
      </c>
    </row>
    <row r="16" spans="1:9" ht="22.5" customHeight="1">
      <c r="A16" s="53"/>
      <c r="B16" s="58" t="e">
        <f>+VLOOKUP(A16,'Kontni plan'!B:C,2,0)</f>
        <v>#N/A</v>
      </c>
      <c r="C16" s="55"/>
      <c r="D16" s="55"/>
      <c r="E16" s="55"/>
      <c r="F16" s="55"/>
      <c r="G16" s="55"/>
      <c r="H16" s="55"/>
      <c r="I16" s="55">
        <f t="shared" si="1"/>
        <v>0</v>
      </c>
    </row>
    <row r="17" spans="1:9" ht="22.5" customHeight="1">
      <c r="A17" s="53"/>
      <c r="B17" s="58" t="e">
        <f>+VLOOKUP(A17,'Kontni plan'!B:C,2,0)</f>
        <v>#N/A</v>
      </c>
      <c r="C17" s="55"/>
      <c r="D17" s="55"/>
      <c r="E17" s="55"/>
      <c r="F17" s="55"/>
      <c r="G17" s="55"/>
      <c r="H17" s="55"/>
      <c r="I17" s="55">
        <f t="shared" si="1"/>
        <v>0</v>
      </c>
    </row>
    <row r="18" spans="1:9" ht="22.5" customHeight="1">
      <c r="A18" s="53"/>
      <c r="B18" s="58" t="e">
        <f>+VLOOKUP(A18,'Kontni plan'!B:C,2,0)</f>
        <v>#N/A</v>
      </c>
      <c r="C18" s="55"/>
      <c r="D18" s="55"/>
      <c r="E18" s="55"/>
      <c r="F18" s="55"/>
      <c r="G18" s="55"/>
      <c r="H18" s="55"/>
      <c r="I18" s="55">
        <f t="shared" si="1"/>
        <v>0</v>
      </c>
    </row>
    <row r="19" spans="1:9" ht="22.5" customHeight="1">
      <c r="A19" s="53"/>
      <c r="B19" s="58" t="e">
        <f>+VLOOKUP(A19,'Kontni plan'!B:C,2,0)</f>
        <v>#N/A</v>
      </c>
      <c r="C19" s="55"/>
      <c r="D19" s="55"/>
      <c r="E19" s="55"/>
      <c r="F19" s="55"/>
      <c r="G19" s="55"/>
      <c r="H19" s="55"/>
      <c r="I19" s="55">
        <f t="shared" si="1"/>
        <v>0</v>
      </c>
    </row>
    <row r="20" spans="1:9" ht="22.5" customHeight="1">
      <c r="A20" s="53"/>
      <c r="B20" s="58" t="e">
        <f>+VLOOKUP(A20,'Kontni plan'!B:C,2,0)</f>
        <v>#N/A</v>
      </c>
      <c r="C20" s="55"/>
      <c r="D20" s="55"/>
      <c r="E20" s="55"/>
      <c r="F20" s="55"/>
      <c r="G20" s="55"/>
      <c r="H20" s="55"/>
      <c r="I20" s="55">
        <f t="shared" si="1"/>
        <v>0</v>
      </c>
    </row>
    <row r="21" spans="1:9" ht="22.5" customHeight="1">
      <c r="A21" s="53"/>
      <c r="B21" s="58" t="e">
        <f>+VLOOKUP(A21,'Kontni plan'!B:C,2,0)</f>
        <v>#N/A</v>
      </c>
      <c r="C21" s="55"/>
      <c r="D21" s="55"/>
      <c r="E21" s="55"/>
      <c r="F21" s="55"/>
      <c r="G21" s="55"/>
      <c r="H21" s="55"/>
      <c r="I21" s="55">
        <f t="shared" si="1"/>
        <v>0</v>
      </c>
    </row>
    <row r="22" spans="1:9" ht="22.5" customHeight="1">
      <c r="A22" s="53"/>
      <c r="B22" s="58" t="e">
        <f>+VLOOKUP(A22,'Kontni plan'!B:C,2,0)</f>
        <v>#N/A</v>
      </c>
      <c r="C22" s="55"/>
      <c r="D22" s="55"/>
      <c r="E22" s="55"/>
      <c r="F22" s="55"/>
      <c r="G22" s="55"/>
      <c r="H22" s="55"/>
      <c r="I22" s="55">
        <f t="shared" si="1"/>
        <v>0</v>
      </c>
    </row>
    <row r="23" spans="1:9" ht="22.5" customHeight="1">
      <c r="A23" s="53"/>
      <c r="B23" s="58" t="e">
        <f>+VLOOKUP(A23,'Kontni plan'!B:C,2,0)</f>
        <v>#N/A</v>
      </c>
      <c r="C23" s="55"/>
      <c r="D23" s="55"/>
      <c r="E23" s="55"/>
      <c r="F23" s="55"/>
      <c r="G23" s="55"/>
      <c r="H23" s="55"/>
      <c r="I23" s="55">
        <f t="shared" si="1"/>
        <v>0</v>
      </c>
    </row>
    <row r="24" spans="1:9" ht="22.5" customHeight="1">
      <c r="A24" s="53"/>
      <c r="B24" s="58" t="e">
        <f>+VLOOKUP(A24,'Kontni plan'!B:C,2,0)</f>
        <v>#N/A</v>
      </c>
      <c r="C24" s="55"/>
      <c r="D24" s="55"/>
      <c r="E24" s="55"/>
      <c r="F24" s="55"/>
      <c r="G24" s="55"/>
      <c r="H24" s="55"/>
      <c r="I24" s="55">
        <f t="shared" si="1"/>
        <v>0</v>
      </c>
    </row>
    <row r="25" spans="1:9" ht="22.5" customHeight="1">
      <c r="A25" s="53"/>
      <c r="B25" s="58" t="e">
        <f>+VLOOKUP(A25,'Kontni plan'!B:C,2,0)</f>
        <v>#N/A</v>
      </c>
      <c r="C25" s="55"/>
      <c r="D25" s="55"/>
      <c r="E25" s="55"/>
      <c r="F25" s="55"/>
      <c r="G25" s="55"/>
      <c r="H25" s="55"/>
      <c r="I25" s="55">
        <f t="shared" si="1"/>
        <v>0</v>
      </c>
    </row>
    <row r="26" spans="1:9" ht="22.5" customHeight="1">
      <c r="A26" s="53"/>
      <c r="B26" s="58" t="e">
        <f>+VLOOKUP(A26,'Kontni plan'!B:C,2,0)</f>
        <v>#N/A</v>
      </c>
      <c r="C26" s="55"/>
      <c r="D26" s="55"/>
      <c r="E26" s="55"/>
      <c r="F26" s="55"/>
      <c r="G26" s="55"/>
      <c r="H26" s="55"/>
      <c r="I26" s="55">
        <f t="shared" si="1"/>
        <v>0</v>
      </c>
    </row>
    <row r="27" spans="1:9" ht="22.5" customHeight="1">
      <c r="A27" s="53"/>
      <c r="B27" s="58" t="e">
        <f>+VLOOKUP(A27,'Kontni plan'!B:C,2,0)</f>
        <v>#N/A</v>
      </c>
      <c r="C27" s="55"/>
      <c r="D27" s="55"/>
      <c r="E27" s="55"/>
      <c r="F27" s="55"/>
      <c r="G27" s="55"/>
      <c r="H27" s="55"/>
      <c r="I27" s="55">
        <f t="shared" si="1"/>
        <v>0</v>
      </c>
    </row>
    <row r="28" spans="1:9" ht="22.5" customHeight="1">
      <c r="A28" s="53"/>
      <c r="B28" s="58" t="e">
        <f>+VLOOKUP(A28,'Kontni plan'!B:C,2,0)</f>
        <v>#N/A</v>
      </c>
      <c r="C28" s="55"/>
      <c r="D28" s="55"/>
      <c r="E28" s="55"/>
      <c r="F28" s="55"/>
      <c r="G28" s="55"/>
      <c r="H28" s="55"/>
      <c r="I28" s="55">
        <f t="shared" si="1"/>
        <v>0</v>
      </c>
    </row>
    <row r="29" spans="1:9" ht="22.5" customHeight="1">
      <c r="A29" s="53"/>
      <c r="B29" s="58" t="e">
        <f>+VLOOKUP(A29,'Kontni plan'!B:C,2,0)</f>
        <v>#N/A</v>
      </c>
      <c r="C29" s="55"/>
      <c r="D29" s="55"/>
      <c r="E29" s="55"/>
      <c r="F29" s="55"/>
      <c r="G29" s="55"/>
      <c r="H29" s="55"/>
      <c r="I29" s="55">
        <f t="shared" si="1"/>
        <v>0</v>
      </c>
    </row>
    <row r="30" spans="1:9" ht="22.5" customHeight="1">
      <c r="A30" s="53"/>
      <c r="B30" s="58" t="e">
        <f>+VLOOKUP(A30,'Kontni plan'!B:C,2,0)</f>
        <v>#N/A</v>
      </c>
      <c r="C30" s="55"/>
      <c r="D30" s="55"/>
      <c r="E30" s="55"/>
      <c r="F30" s="55"/>
      <c r="G30" s="55"/>
      <c r="H30" s="55"/>
      <c r="I30" s="55">
        <f t="shared" si="1"/>
        <v>0</v>
      </c>
    </row>
    <row r="31" spans="1:9" ht="22.5" customHeight="1">
      <c r="A31" s="53"/>
      <c r="B31" s="58" t="e">
        <f>+VLOOKUP(A31,'Kontni plan'!B:C,2,0)</f>
        <v>#N/A</v>
      </c>
      <c r="C31" s="55"/>
      <c r="D31" s="55"/>
      <c r="E31" s="55"/>
      <c r="F31" s="55"/>
      <c r="G31" s="55"/>
      <c r="H31" s="55"/>
      <c r="I31" s="55">
        <f t="shared" si="1"/>
        <v>0</v>
      </c>
    </row>
    <row r="32" spans="1:9" ht="22.5" customHeight="1">
      <c r="A32" s="53"/>
      <c r="B32" s="58" t="e">
        <f>+VLOOKUP(A32,'Kontni plan'!B:C,2,0)</f>
        <v>#N/A</v>
      </c>
      <c r="C32" s="55"/>
      <c r="D32" s="55"/>
      <c r="E32" s="55"/>
      <c r="F32" s="55"/>
      <c r="G32" s="55"/>
      <c r="H32" s="55"/>
      <c r="I32" s="55">
        <f t="shared" si="1"/>
        <v>0</v>
      </c>
    </row>
    <row r="33" spans="1:9" ht="22.5" customHeight="1">
      <c r="A33" s="53"/>
      <c r="B33" s="58" t="e">
        <f>+VLOOKUP(A33,'Kontni plan'!B:C,2,0)</f>
        <v>#N/A</v>
      </c>
      <c r="C33" s="55"/>
      <c r="D33" s="55"/>
      <c r="E33" s="55"/>
      <c r="F33" s="55"/>
      <c r="G33" s="55"/>
      <c r="H33" s="55"/>
      <c r="I33" s="55">
        <f t="shared" si="1"/>
        <v>0</v>
      </c>
    </row>
    <row r="34" spans="1:9" ht="22.5" customHeight="1">
      <c r="A34" s="53"/>
      <c r="B34" s="58" t="e">
        <f>+VLOOKUP(A34,'Kontni plan'!B:C,2,0)</f>
        <v>#N/A</v>
      </c>
      <c r="C34" s="55"/>
      <c r="D34" s="55"/>
      <c r="E34" s="55"/>
      <c r="F34" s="55"/>
      <c r="G34" s="55"/>
      <c r="H34" s="55"/>
      <c r="I34" s="55">
        <f t="shared" si="1"/>
        <v>0</v>
      </c>
    </row>
    <row r="35" spans="1:9" ht="22.5" customHeight="1">
      <c r="A35" s="53"/>
      <c r="B35" s="58" t="e">
        <f>+VLOOKUP(A35,'Kontni plan'!B:C,2,0)</f>
        <v>#N/A</v>
      </c>
      <c r="C35" s="55"/>
      <c r="D35" s="55"/>
      <c r="E35" s="55"/>
      <c r="F35" s="55"/>
      <c r="G35" s="55"/>
      <c r="H35" s="55"/>
      <c r="I35" s="55">
        <f t="shared" si="1"/>
        <v>0</v>
      </c>
    </row>
    <row r="36" spans="1:9" ht="22.5" customHeight="1">
      <c r="A36" s="53"/>
      <c r="B36" s="58" t="e">
        <f>+VLOOKUP(A36,'Kontni plan'!B:C,2,0)</f>
        <v>#N/A</v>
      </c>
      <c r="C36" s="55"/>
      <c r="D36" s="55"/>
      <c r="E36" s="55"/>
      <c r="F36" s="55"/>
      <c r="G36" s="55"/>
      <c r="H36" s="55"/>
      <c r="I36" s="55">
        <f t="shared" si="1"/>
        <v>0</v>
      </c>
    </row>
    <row r="37" spans="1:9" ht="22.5" customHeight="1">
      <c r="A37" s="53"/>
      <c r="B37" s="58" t="e">
        <f>+VLOOKUP(A37,'Kontni plan'!B:C,2,0)</f>
        <v>#N/A</v>
      </c>
      <c r="C37" s="55"/>
      <c r="D37" s="55"/>
      <c r="E37" s="55"/>
      <c r="F37" s="55"/>
      <c r="G37" s="55"/>
      <c r="H37" s="55"/>
      <c r="I37" s="55">
        <f t="shared" si="1"/>
        <v>0</v>
      </c>
    </row>
    <row r="38" spans="1:9" ht="22.5" customHeight="1">
      <c r="A38" s="53"/>
      <c r="B38" s="58" t="e">
        <f>+VLOOKUP(A38,'Kontni plan'!B:C,2,0)</f>
        <v>#N/A</v>
      </c>
      <c r="C38" s="55"/>
      <c r="D38" s="55"/>
      <c r="E38" s="55"/>
      <c r="F38" s="55"/>
      <c r="G38" s="55"/>
      <c r="H38" s="55"/>
      <c r="I38" s="55">
        <f t="shared" si="1"/>
        <v>0</v>
      </c>
    </row>
    <row r="39" spans="1:9" ht="22.5" customHeight="1">
      <c r="A39" s="53"/>
      <c r="B39" s="58" t="e">
        <f>+VLOOKUP(A39,'Kontni plan'!B:C,2,0)</f>
        <v>#N/A</v>
      </c>
      <c r="C39" s="55"/>
      <c r="D39" s="55"/>
      <c r="E39" s="55"/>
      <c r="F39" s="55"/>
      <c r="G39" s="55"/>
      <c r="H39" s="55"/>
      <c r="I39" s="55">
        <f t="shared" si="1"/>
        <v>0</v>
      </c>
    </row>
    <row r="40" spans="1:9" ht="22.5" customHeight="1">
      <c r="A40" s="53"/>
      <c r="B40" s="58" t="e">
        <f>+VLOOKUP(A40,'Kontni plan'!B:C,2,0)</f>
        <v>#N/A</v>
      </c>
      <c r="C40" s="55"/>
      <c r="D40" s="55"/>
      <c r="E40" s="55"/>
      <c r="F40" s="55"/>
      <c r="G40" s="55"/>
      <c r="H40" s="55"/>
      <c r="I40" s="55">
        <f t="shared" si="1"/>
        <v>0</v>
      </c>
    </row>
    <row r="41" spans="1:9" ht="22.5" customHeight="1">
      <c r="A41" s="53"/>
      <c r="B41" s="58" t="e">
        <f>+VLOOKUP(A41,'Kontni plan'!B:C,2,0)</f>
        <v>#N/A</v>
      </c>
      <c r="C41" s="55"/>
      <c r="D41" s="55"/>
      <c r="E41" s="55"/>
      <c r="F41" s="55"/>
      <c r="G41" s="55"/>
      <c r="H41" s="55"/>
      <c r="I41" s="55">
        <f t="shared" si="1"/>
        <v>0</v>
      </c>
    </row>
    <row r="42" spans="1:9" ht="22.5" customHeight="1">
      <c r="A42" s="53"/>
      <c r="B42" s="58" t="e">
        <f>+VLOOKUP(A42,'Kontni plan'!B:C,2,0)</f>
        <v>#N/A</v>
      </c>
      <c r="C42" s="55"/>
      <c r="D42" s="55"/>
      <c r="E42" s="55"/>
      <c r="F42" s="55"/>
      <c r="G42" s="55"/>
      <c r="H42" s="55"/>
      <c r="I42" s="55">
        <f t="shared" si="1"/>
        <v>0</v>
      </c>
    </row>
    <row r="43" spans="1:9" ht="22.5" customHeight="1">
      <c r="A43" s="53"/>
      <c r="B43" s="58" t="e">
        <f>+VLOOKUP(A43,'Kontni plan'!B:C,2,0)</f>
        <v>#N/A</v>
      </c>
      <c r="C43" s="55"/>
      <c r="D43" s="55"/>
      <c r="E43" s="55"/>
      <c r="F43" s="55"/>
      <c r="G43" s="55"/>
      <c r="H43" s="55"/>
      <c r="I43" s="55">
        <f t="shared" si="1"/>
        <v>0</v>
      </c>
    </row>
    <row r="44" spans="1:9" ht="22.5" customHeight="1">
      <c r="A44" s="53"/>
      <c r="B44" s="58" t="e">
        <f>+VLOOKUP(A44,'Kontni plan'!B:C,2,0)</f>
        <v>#N/A</v>
      </c>
      <c r="C44" s="55"/>
      <c r="D44" s="55"/>
      <c r="E44" s="55"/>
      <c r="F44" s="55"/>
      <c r="G44" s="55"/>
      <c r="H44" s="55"/>
      <c r="I44" s="55">
        <f t="shared" si="1"/>
        <v>0</v>
      </c>
    </row>
    <row r="45" spans="1:9" ht="22.5" customHeight="1">
      <c r="A45" s="53"/>
      <c r="B45" s="58" t="e">
        <f>+VLOOKUP(A45,'Kontni plan'!B:C,2,0)</f>
        <v>#N/A</v>
      </c>
      <c r="C45" s="55"/>
      <c r="D45" s="55"/>
      <c r="E45" s="55"/>
      <c r="F45" s="55"/>
      <c r="G45" s="55"/>
      <c r="H45" s="55"/>
      <c r="I45" s="55">
        <f t="shared" ref="I45:I46" si="2">SUM(C45:H45)</f>
        <v>0</v>
      </c>
    </row>
    <row r="46" spans="1:9" ht="22.5" customHeight="1">
      <c r="A46" s="53"/>
      <c r="B46" s="58" t="e">
        <f>+VLOOKUP(A46,'Kontni plan'!B:C,2,0)</f>
        <v>#N/A</v>
      </c>
      <c r="C46" s="55"/>
      <c r="D46" s="55"/>
      <c r="E46" s="55"/>
      <c r="F46" s="55"/>
      <c r="G46" s="55"/>
      <c r="H46" s="55"/>
      <c r="I46" s="55">
        <f t="shared" si="2"/>
        <v>0</v>
      </c>
    </row>
  </sheetData>
  <mergeCells count="7">
    <mergeCell ref="I1:I2"/>
    <mergeCell ref="E3:H3"/>
    <mergeCell ref="D1:D2"/>
    <mergeCell ref="E1:H1"/>
    <mergeCell ref="A1:A2"/>
    <mergeCell ref="B1:B2"/>
    <mergeCell ref="C1:C2"/>
  </mergeCells>
  <pageMargins left="0.51181102362204722" right="0.51181102362204722" top="0.55118110236220474" bottom="0.55118110236220474" header="0" footer="0"/>
  <pageSetup paperSize="9" orientation="landscape" horizontalDpi="4294967295" verticalDpi="4294967295" r:id="rId1"/>
  <headerFooter>
    <oddHeader>&amp;C&amp;"Calibri,Podebljano"&amp;14RASHODI - zbirno za sve programe</oddHeader>
  </headerFooter>
  <extLst>
    <ext xmlns:x14="http://schemas.microsoft.com/office/spreadsheetml/2009/9/main" uri="{CCE6A557-97BC-4b89-ADB6-D9C93CAAB3DF}">
      <x14:dataValidations xmlns:xm="http://schemas.microsoft.com/office/excel/2006/main" count="1">
        <x14:dataValidation type="list" allowBlank="1" showDropDown="1" showInputMessage="1" showErrorMessage="1">
          <x14:formula1>
            <xm:f>'Kontni plan'!$B$2:$B$145</xm:f>
          </x14:formula1>
          <xm:sqref>A5:A46</xm:sqref>
        </x14:dataValidation>
      </x14:dataValidations>
    </ext>
  </extLst>
</worksheet>
</file>

<file path=xl/worksheets/sheet5.xml><?xml version="1.0" encoding="utf-8"?>
<worksheet xmlns="http://schemas.openxmlformats.org/spreadsheetml/2006/main" xmlns:r="http://schemas.openxmlformats.org/officeDocument/2006/relationships">
  <dimension ref="A1:C319"/>
  <sheetViews>
    <sheetView topLeftCell="A220" workbookViewId="0">
      <selection activeCell="C226" sqref="C226"/>
    </sheetView>
  </sheetViews>
  <sheetFormatPr defaultRowHeight="15"/>
  <cols>
    <col min="1" max="1" width="8" bestFit="1" customWidth="1"/>
    <col min="2" max="2" width="12" bestFit="1" customWidth="1"/>
    <col min="3" max="3" width="72.42578125" bestFit="1" customWidth="1"/>
  </cols>
  <sheetData>
    <row r="1" spans="1:3">
      <c r="A1" s="50" t="s">
        <v>189</v>
      </c>
      <c r="B1" s="50" t="s">
        <v>190</v>
      </c>
      <c r="C1" s="50" t="s">
        <v>191</v>
      </c>
    </row>
    <row r="2" spans="1:3">
      <c r="A2" s="50" t="s">
        <v>192</v>
      </c>
      <c r="B2" s="57">
        <v>3111</v>
      </c>
      <c r="C2" s="50" t="s">
        <v>325</v>
      </c>
    </row>
    <row r="3" spans="1:3">
      <c r="A3" s="50" t="s">
        <v>192</v>
      </c>
      <c r="B3" s="57">
        <v>3112</v>
      </c>
      <c r="C3" s="50" t="s">
        <v>326</v>
      </c>
    </row>
    <row r="4" spans="1:3">
      <c r="A4" s="50" t="s">
        <v>192</v>
      </c>
      <c r="B4" s="57">
        <v>3113</v>
      </c>
      <c r="C4" s="50" t="s">
        <v>327</v>
      </c>
    </row>
    <row r="5" spans="1:3">
      <c r="A5" s="50" t="s">
        <v>192</v>
      </c>
      <c r="B5" s="57">
        <v>3114</v>
      </c>
      <c r="C5" s="50" t="s">
        <v>328</v>
      </c>
    </row>
    <row r="6" spans="1:3">
      <c r="A6" s="50" t="s">
        <v>192</v>
      </c>
      <c r="B6" s="57">
        <v>3121</v>
      </c>
      <c r="C6" s="50" t="s">
        <v>329</v>
      </c>
    </row>
    <row r="7" spans="1:3">
      <c r="A7" s="50" t="s">
        <v>192</v>
      </c>
      <c r="B7" s="57">
        <v>3131</v>
      </c>
      <c r="C7" s="50" t="s">
        <v>268</v>
      </c>
    </row>
    <row r="8" spans="1:3">
      <c r="A8" s="50" t="s">
        <v>192</v>
      </c>
      <c r="B8" s="57">
        <v>3132</v>
      </c>
      <c r="C8" s="50" t="s">
        <v>266</v>
      </c>
    </row>
    <row r="9" spans="1:3">
      <c r="A9" s="50" t="s">
        <v>192</v>
      </c>
      <c r="B9" s="57">
        <v>3133</v>
      </c>
      <c r="C9" s="50" t="s">
        <v>269</v>
      </c>
    </row>
    <row r="10" spans="1:3">
      <c r="A10" s="50" t="s">
        <v>192</v>
      </c>
      <c r="B10" s="57">
        <v>3211</v>
      </c>
      <c r="C10" s="50" t="s">
        <v>296</v>
      </c>
    </row>
    <row r="11" spans="1:3">
      <c r="A11" s="50" t="s">
        <v>192</v>
      </c>
      <c r="B11" s="57">
        <v>3212</v>
      </c>
      <c r="C11" s="50" t="s">
        <v>297</v>
      </c>
    </row>
    <row r="12" spans="1:3">
      <c r="A12" s="50" t="s">
        <v>192</v>
      </c>
      <c r="B12" s="57">
        <v>3213</v>
      </c>
      <c r="C12" s="50" t="s">
        <v>298</v>
      </c>
    </row>
    <row r="13" spans="1:3">
      <c r="A13" s="50" t="s">
        <v>192</v>
      </c>
      <c r="B13" s="57">
        <v>3214</v>
      </c>
      <c r="C13" s="50" t="s">
        <v>299</v>
      </c>
    </row>
    <row r="14" spans="1:3">
      <c r="A14" s="50" t="s">
        <v>192</v>
      </c>
      <c r="B14" s="57">
        <v>3221</v>
      </c>
      <c r="C14" s="50" t="s">
        <v>300</v>
      </c>
    </row>
    <row r="15" spans="1:3">
      <c r="A15" s="50" t="s">
        <v>192</v>
      </c>
      <c r="B15" s="57">
        <v>3222</v>
      </c>
      <c r="C15" s="50" t="s">
        <v>301</v>
      </c>
    </row>
    <row r="16" spans="1:3">
      <c r="A16" s="50" t="s">
        <v>192</v>
      </c>
      <c r="B16" s="57">
        <v>3223</v>
      </c>
      <c r="C16" s="50" t="s">
        <v>302</v>
      </c>
    </row>
    <row r="17" spans="1:3">
      <c r="A17" s="50" t="s">
        <v>192</v>
      </c>
      <c r="B17" s="57">
        <v>3224</v>
      </c>
      <c r="C17" s="50" t="s">
        <v>303</v>
      </c>
    </row>
    <row r="18" spans="1:3">
      <c r="A18" s="50" t="s">
        <v>192</v>
      </c>
      <c r="B18" s="57">
        <v>3225</v>
      </c>
      <c r="C18" s="50" t="s">
        <v>304</v>
      </c>
    </row>
    <row r="19" spans="1:3">
      <c r="A19" s="50" t="s">
        <v>192</v>
      </c>
      <c r="B19" s="57">
        <v>3226</v>
      </c>
      <c r="C19" s="50" t="s">
        <v>330</v>
      </c>
    </row>
    <row r="20" spans="1:3">
      <c r="A20" s="50" t="s">
        <v>192</v>
      </c>
      <c r="B20" s="57">
        <v>3227</v>
      </c>
      <c r="C20" s="50" t="s">
        <v>305</v>
      </c>
    </row>
    <row r="21" spans="1:3">
      <c r="A21" s="50" t="s">
        <v>192</v>
      </c>
      <c r="B21" s="57">
        <v>3231</v>
      </c>
      <c r="C21" s="50" t="s">
        <v>306</v>
      </c>
    </row>
    <row r="22" spans="1:3">
      <c r="A22" s="50" t="s">
        <v>192</v>
      </c>
      <c r="B22" s="57">
        <v>3232</v>
      </c>
      <c r="C22" s="50" t="s">
        <v>307</v>
      </c>
    </row>
    <row r="23" spans="1:3">
      <c r="A23" s="50" t="s">
        <v>192</v>
      </c>
      <c r="B23" s="57">
        <v>3233</v>
      </c>
      <c r="C23" s="50" t="s">
        <v>308</v>
      </c>
    </row>
    <row r="24" spans="1:3">
      <c r="A24" s="50" t="s">
        <v>192</v>
      </c>
      <c r="B24" s="57">
        <v>3234</v>
      </c>
      <c r="C24" s="50" t="s">
        <v>309</v>
      </c>
    </row>
    <row r="25" spans="1:3">
      <c r="A25" s="50" t="s">
        <v>192</v>
      </c>
      <c r="B25" s="57">
        <v>3235</v>
      </c>
      <c r="C25" s="50" t="s">
        <v>310</v>
      </c>
    </row>
    <row r="26" spans="1:3">
      <c r="A26" s="50" t="s">
        <v>192</v>
      </c>
      <c r="B26" s="57">
        <v>3236</v>
      </c>
      <c r="C26" s="50" t="s">
        <v>311</v>
      </c>
    </row>
    <row r="27" spans="1:3">
      <c r="A27" s="50" t="s">
        <v>192</v>
      </c>
      <c r="B27" s="57">
        <v>3237</v>
      </c>
      <c r="C27" s="50" t="s">
        <v>312</v>
      </c>
    </row>
    <row r="28" spans="1:3">
      <c r="A28" s="50" t="s">
        <v>192</v>
      </c>
      <c r="B28" s="57">
        <v>3238</v>
      </c>
      <c r="C28" s="50" t="s">
        <v>313</v>
      </c>
    </row>
    <row r="29" spans="1:3">
      <c r="A29" s="50" t="s">
        <v>192</v>
      </c>
      <c r="B29" s="57">
        <v>3239</v>
      </c>
      <c r="C29" s="50" t="s">
        <v>314</v>
      </c>
    </row>
    <row r="30" spans="1:3">
      <c r="A30" s="50" t="s">
        <v>192</v>
      </c>
      <c r="B30" s="57">
        <v>3241</v>
      </c>
      <c r="C30" s="50" t="s">
        <v>331</v>
      </c>
    </row>
    <row r="31" spans="1:3">
      <c r="A31" s="50" t="s">
        <v>192</v>
      </c>
      <c r="B31" s="57">
        <v>3291</v>
      </c>
      <c r="C31" s="50" t="s">
        <v>316</v>
      </c>
    </row>
    <row r="32" spans="1:3">
      <c r="A32" s="50" t="s">
        <v>192</v>
      </c>
      <c r="B32" s="57">
        <v>3292</v>
      </c>
      <c r="C32" s="50" t="s">
        <v>317</v>
      </c>
    </row>
    <row r="33" spans="1:3">
      <c r="A33" s="50" t="s">
        <v>192</v>
      </c>
      <c r="B33" s="57">
        <v>3293</v>
      </c>
      <c r="C33" s="50" t="s">
        <v>318</v>
      </c>
    </row>
    <row r="34" spans="1:3">
      <c r="A34" s="50" t="s">
        <v>192</v>
      </c>
      <c r="B34" s="57">
        <v>3294</v>
      </c>
      <c r="C34" s="50" t="s">
        <v>319</v>
      </c>
    </row>
    <row r="35" spans="1:3">
      <c r="A35" s="50" t="s">
        <v>192</v>
      </c>
      <c r="B35" s="57">
        <v>3295</v>
      </c>
      <c r="C35" s="50" t="s">
        <v>320</v>
      </c>
    </row>
    <row r="36" spans="1:3">
      <c r="A36" s="50" t="s">
        <v>192</v>
      </c>
      <c r="B36" s="57">
        <v>3296</v>
      </c>
      <c r="C36" s="50" t="s">
        <v>333</v>
      </c>
    </row>
    <row r="37" spans="1:3">
      <c r="A37" s="50" t="s">
        <v>192</v>
      </c>
      <c r="B37" s="57">
        <v>3299</v>
      </c>
      <c r="C37" s="50" t="s">
        <v>315</v>
      </c>
    </row>
    <row r="38" spans="1:3">
      <c r="A38" s="50" t="s">
        <v>192</v>
      </c>
      <c r="B38" s="57">
        <v>3411</v>
      </c>
      <c r="C38" s="50" t="s">
        <v>334</v>
      </c>
    </row>
    <row r="39" spans="1:3">
      <c r="A39" s="50" t="s">
        <v>192</v>
      </c>
      <c r="B39" s="57">
        <v>3412</v>
      </c>
      <c r="C39" s="50" t="s">
        <v>335</v>
      </c>
    </row>
    <row r="40" spans="1:3">
      <c r="A40" s="50" t="s">
        <v>192</v>
      </c>
      <c r="B40" s="57">
        <v>3413</v>
      </c>
      <c r="C40" s="50" t="s">
        <v>336</v>
      </c>
    </row>
    <row r="41" spans="1:3">
      <c r="A41" s="50" t="s">
        <v>192</v>
      </c>
      <c r="B41" s="57">
        <v>3419</v>
      </c>
      <c r="C41" s="50" t="s">
        <v>337</v>
      </c>
    </row>
    <row r="42" spans="1:3">
      <c r="A42" s="50" t="s">
        <v>192</v>
      </c>
      <c r="B42" s="57">
        <v>3421</v>
      </c>
      <c r="C42" s="50" t="s">
        <v>338</v>
      </c>
    </row>
    <row r="43" spans="1:3">
      <c r="A43" s="50" t="s">
        <v>192</v>
      </c>
      <c r="B43" s="57">
        <v>3422</v>
      </c>
      <c r="C43" s="50" t="s">
        <v>339</v>
      </c>
    </row>
    <row r="44" spans="1:3">
      <c r="A44" s="50" t="s">
        <v>192</v>
      </c>
      <c r="B44" s="57">
        <v>3423</v>
      </c>
      <c r="C44" s="50" t="s">
        <v>340</v>
      </c>
    </row>
    <row r="45" spans="1:3">
      <c r="A45" s="50" t="s">
        <v>192</v>
      </c>
      <c r="B45" s="57">
        <v>3425</v>
      </c>
      <c r="C45" s="50" t="s">
        <v>341</v>
      </c>
    </row>
    <row r="46" spans="1:3">
      <c r="A46" s="50" t="s">
        <v>192</v>
      </c>
      <c r="B46" s="57">
        <v>3426</v>
      </c>
      <c r="C46" s="50" t="s">
        <v>342</v>
      </c>
    </row>
    <row r="47" spans="1:3">
      <c r="A47" s="50" t="s">
        <v>192</v>
      </c>
      <c r="B47" s="57">
        <v>3427</v>
      </c>
      <c r="C47" s="50" t="s">
        <v>343</v>
      </c>
    </row>
    <row r="48" spans="1:3">
      <c r="A48" s="50" t="s">
        <v>192</v>
      </c>
      <c r="B48" s="57">
        <v>3428</v>
      </c>
      <c r="C48" s="50" t="s">
        <v>344</v>
      </c>
    </row>
    <row r="49" spans="1:3">
      <c r="A49" s="50" t="s">
        <v>192</v>
      </c>
      <c r="B49" s="57">
        <v>3431</v>
      </c>
      <c r="C49" s="50" t="s">
        <v>345</v>
      </c>
    </row>
    <row r="50" spans="1:3">
      <c r="A50" s="50" t="s">
        <v>192</v>
      </c>
      <c r="B50" s="57">
        <v>3432</v>
      </c>
      <c r="C50" s="50" t="s">
        <v>346</v>
      </c>
    </row>
    <row r="51" spans="1:3">
      <c r="A51" s="50" t="s">
        <v>192</v>
      </c>
      <c r="B51" s="57">
        <v>3433</v>
      </c>
      <c r="C51" s="50" t="s">
        <v>347</v>
      </c>
    </row>
    <row r="52" spans="1:3">
      <c r="A52" s="50" t="s">
        <v>192</v>
      </c>
      <c r="B52" s="57">
        <v>3434</v>
      </c>
      <c r="C52" s="50" t="s">
        <v>348</v>
      </c>
    </row>
    <row r="53" spans="1:3">
      <c r="A53" s="50" t="s">
        <v>192</v>
      </c>
      <c r="B53" s="57">
        <v>3511</v>
      </c>
      <c r="C53" s="50" t="s">
        <v>350</v>
      </c>
    </row>
    <row r="54" spans="1:3">
      <c r="A54" s="50" t="s">
        <v>192</v>
      </c>
      <c r="B54" s="57">
        <v>3512</v>
      </c>
      <c r="C54" s="50" t="s">
        <v>349</v>
      </c>
    </row>
    <row r="55" spans="1:3">
      <c r="A55" s="50" t="s">
        <v>192</v>
      </c>
      <c r="B55" s="57">
        <v>3521</v>
      </c>
      <c r="C55" s="50" t="s">
        <v>351</v>
      </c>
    </row>
    <row r="56" spans="1:3">
      <c r="A56" s="50" t="s">
        <v>192</v>
      </c>
      <c r="B56" s="57">
        <v>3522</v>
      </c>
      <c r="C56" s="50" t="s">
        <v>352</v>
      </c>
    </row>
    <row r="57" spans="1:3">
      <c r="A57" s="50" t="s">
        <v>192</v>
      </c>
      <c r="B57" s="57">
        <v>3523</v>
      </c>
      <c r="C57" s="50" t="s">
        <v>353</v>
      </c>
    </row>
    <row r="58" spans="1:3">
      <c r="A58" s="50" t="s">
        <v>192</v>
      </c>
      <c r="B58" s="57">
        <v>3531</v>
      </c>
      <c r="C58" s="50" t="s">
        <v>354</v>
      </c>
    </row>
    <row r="59" spans="1:3">
      <c r="A59" s="50" t="s">
        <v>192</v>
      </c>
      <c r="B59" s="57">
        <v>3611</v>
      </c>
      <c r="C59" s="50" t="s">
        <v>355</v>
      </c>
    </row>
    <row r="60" spans="1:3">
      <c r="A60" s="50" t="s">
        <v>192</v>
      </c>
      <c r="B60" s="57">
        <v>3612</v>
      </c>
      <c r="C60" s="50" t="s">
        <v>356</v>
      </c>
    </row>
    <row r="61" spans="1:3">
      <c r="A61" s="50" t="s">
        <v>192</v>
      </c>
      <c r="B61" s="57">
        <v>3621</v>
      </c>
      <c r="C61" s="50" t="s">
        <v>357</v>
      </c>
    </row>
    <row r="62" spans="1:3">
      <c r="A62" s="50" t="s">
        <v>192</v>
      </c>
      <c r="B62" s="57">
        <v>3622</v>
      </c>
      <c r="C62" s="50" t="s">
        <v>358</v>
      </c>
    </row>
    <row r="63" spans="1:3">
      <c r="A63" s="50" t="s">
        <v>192</v>
      </c>
      <c r="B63" s="57">
        <v>3631</v>
      </c>
      <c r="C63" s="50" t="s">
        <v>359</v>
      </c>
    </row>
    <row r="64" spans="1:3">
      <c r="A64" s="50" t="s">
        <v>192</v>
      </c>
      <c r="B64" s="57">
        <v>3632</v>
      </c>
      <c r="C64" s="50" t="s">
        <v>360</v>
      </c>
    </row>
    <row r="65" spans="1:3">
      <c r="A65" s="50" t="s">
        <v>192</v>
      </c>
      <c r="B65" s="57">
        <v>3661</v>
      </c>
      <c r="C65" s="50" t="s">
        <v>361</v>
      </c>
    </row>
    <row r="66" spans="1:3">
      <c r="A66" s="50" t="s">
        <v>192</v>
      </c>
      <c r="B66" s="57">
        <v>3662</v>
      </c>
      <c r="C66" s="50" t="s">
        <v>362</v>
      </c>
    </row>
    <row r="67" spans="1:3">
      <c r="A67" s="50" t="s">
        <v>192</v>
      </c>
      <c r="B67" s="57">
        <v>3672</v>
      </c>
      <c r="C67" s="50" t="s">
        <v>363</v>
      </c>
    </row>
    <row r="68" spans="1:3">
      <c r="A68" s="50" t="s">
        <v>192</v>
      </c>
      <c r="B68" s="57">
        <v>3673</v>
      </c>
      <c r="C68" s="50" t="s">
        <v>364</v>
      </c>
    </row>
    <row r="69" spans="1:3">
      <c r="A69" s="50" t="s">
        <v>192</v>
      </c>
      <c r="B69" s="57">
        <v>3674</v>
      </c>
      <c r="C69" s="50" t="s">
        <v>365</v>
      </c>
    </row>
    <row r="70" spans="1:3">
      <c r="A70" s="50" t="s">
        <v>192</v>
      </c>
      <c r="B70" s="57">
        <v>3681</v>
      </c>
      <c r="C70" s="50" t="s">
        <v>367</v>
      </c>
    </row>
    <row r="71" spans="1:3">
      <c r="A71" s="50" t="s">
        <v>192</v>
      </c>
      <c r="B71" s="57">
        <v>3682</v>
      </c>
      <c r="C71" s="50" t="s">
        <v>368</v>
      </c>
    </row>
    <row r="72" spans="1:3">
      <c r="A72" s="50" t="s">
        <v>192</v>
      </c>
      <c r="B72" s="57">
        <v>3691</v>
      </c>
      <c r="C72" s="50" t="s">
        <v>369</v>
      </c>
    </row>
    <row r="73" spans="1:3">
      <c r="A73" s="50" t="s">
        <v>192</v>
      </c>
      <c r="B73" s="57">
        <v>3692</v>
      </c>
      <c r="C73" s="50" t="s">
        <v>370</v>
      </c>
    </row>
    <row r="74" spans="1:3">
      <c r="A74" s="50" t="s">
        <v>192</v>
      </c>
      <c r="B74" s="57">
        <v>3693</v>
      </c>
      <c r="C74" s="50" t="s">
        <v>371</v>
      </c>
    </row>
    <row r="75" spans="1:3">
      <c r="A75" s="50" t="s">
        <v>192</v>
      </c>
      <c r="B75" s="57">
        <v>3694</v>
      </c>
      <c r="C75" s="50" t="s">
        <v>372</v>
      </c>
    </row>
    <row r="76" spans="1:3">
      <c r="A76" s="50" t="s">
        <v>192</v>
      </c>
      <c r="B76" s="57">
        <v>3711</v>
      </c>
      <c r="C76" s="50" t="s">
        <v>373</v>
      </c>
    </row>
    <row r="77" spans="1:3">
      <c r="A77" s="50" t="s">
        <v>192</v>
      </c>
      <c r="B77" s="57">
        <v>3712</v>
      </c>
      <c r="C77" s="50" t="s">
        <v>374</v>
      </c>
    </row>
    <row r="78" spans="1:3">
      <c r="A78" s="50" t="s">
        <v>192</v>
      </c>
      <c r="B78" s="57">
        <v>3713</v>
      </c>
      <c r="C78" s="50" t="s">
        <v>375</v>
      </c>
    </row>
    <row r="79" spans="1:3">
      <c r="A79" s="50" t="s">
        <v>192</v>
      </c>
      <c r="B79" s="57">
        <v>3714</v>
      </c>
      <c r="C79" s="50" t="s">
        <v>376</v>
      </c>
    </row>
    <row r="80" spans="1:3">
      <c r="A80" s="50" t="s">
        <v>192</v>
      </c>
      <c r="B80" s="57">
        <v>3715</v>
      </c>
      <c r="C80" s="50" t="s">
        <v>377</v>
      </c>
    </row>
    <row r="81" spans="1:3">
      <c r="A81" s="50" t="s">
        <v>192</v>
      </c>
      <c r="B81" s="57">
        <v>3721</v>
      </c>
      <c r="C81" s="50" t="s">
        <v>378</v>
      </c>
    </row>
    <row r="82" spans="1:3">
      <c r="A82" s="50" t="s">
        <v>192</v>
      </c>
      <c r="B82" s="57">
        <v>3722</v>
      </c>
      <c r="C82" s="50" t="s">
        <v>379</v>
      </c>
    </row>
    <row r="83" spans="1:3">
      <c r="A83" s="50" t="s">
        <v>192</v>
      </c>
      <c r="B83" s="57">
        <v>3723</v>
      </c>
      <c r="C83" s="50" t="s">
        <v>380</v>
      </c>
    </row>
    <row r="84" spans="1:3">
      <c r="A84" s="50" t="s">
        <v>192</v>
      </c>
      <c r="B84" s="57">
        <v>3811</v>
      </c>
      <c r="C84" s="50" t="s">
        <v>382</v>
      </c>
    </row>
    <row r="85" spans="1:3">
      <c r="A85" s="50" t="s">
        <v>192</v>
      </c>
      <c r="B85" s="57">
        <v>3812</v>
      </c>
      <c r="C85" s="50" t="s">
        <v>383</v>
      </c>
    </row>
    <row r="86" spans="1:3">
      <c r="A86" s="50" t="s">
        <v>192</v>
      </c>
      <c r="B86" s="57">
        <v>3813</v>
      </c>
      <c r="C86" s="50" t="s">
        <v>384</v>
      </c>
    </row>
    <row r="87" spans="1:3">
      <c r="A87" s="50" t="s">
        <v>192</v>
      </c>
      <c r="B87" s="57">
        <v>3821</v>
      </c>
      <c r="C87" s="50" t="s">
        <v>386</v>
      </c>
    </row>
    <row r="88" spans="1:3">
      <c r="A88" s="50" t="s">
        <v>192</v>
      </c>
      <c r="B88" s="57">
        <v>3822</v>
      </c>
      <c r="C88" s="50" t="s">
        <v>387</v>
      </c>
    </row>
    <row r="89" spans="1:3">
      <c r="A89" s="50" t="s">
        <v>192</v>
      </c>
      <c r="B89" s="57">
        <v>3823</v>
      </c>
      <c r="C89" s="50" t="s">
        <v>388</v>
      </c>
    </row>
    <row r="90" spans="1:3">
      <c r="A90" s="50" t="s">
        <v>192</v>
      </c>
      <c r="B90" s="57">
        <v>3831</v>
      </c>
      <c r="C90" s="50" t="s">
        <v>389</v>
      </c>
    </row>
    <row r="91" spans="1:3">
      <c r="A91" s="50" t="s">
        <v>192</v>
      </c>
      <c r="B91" s="57">
        <v>3832</v>
      </c>
      <c r="C91" s="50" t="s">
        <v>390</v>
      </c>
    </row>
    <row r="92" spans="1:3">
      <c r="A92" s="50" t="s">
        <v>192</v>
      </c>
      <c r="B92" s="57">
        <v>3833</v>
      </c>
      <c r="C92" s="50" t="s">
        <v>391</v>
      </c>
    </row>
    <row r="93" spans="1:3">
      <c r="A93" s="50" t="s">
        <v>192</v>
      </c>
      <c r="B93" s="57">
        <v>3834</v>
      </c>
      <c r="C93" s="50" t="s">
        <v>392</v>
      </c>
    </row>
    <row r="94" spans="1:3">
      <c r="A94" s="50" t="s">
        <v>192</v>
      </c>
      <c r="B94" s="57">
        <v>3835</v>
      </c>
      <c r="C94" s="50" t="s">
        <v>294</v>
      </c>
    </row>
    <row r="95" spans="1:3">
      <c r="A95" s="50" t="s">
        <v>192</v>
      </c>
      <c r="B95" s="57">
        <v>3841</v>
      </c>
      <c r="C95" s="50" t="s">
        <v>393</v>
      </c>
    </row>
    <row r="96" spans="1:3">
      <c r="A96" s="50" t="s">
        <v>192</v>
      </c>
      <c r="B96" s="57">
        <v>3842</v>
      </c>
      <c r="C96" s="50" t="s">
        <v>394</v>
      </c>
    </row>
    <row r="97" spans="1:3">
      <c r="A97" s="50" t="s">
        <v>192</v>
      </c>
      <c r="B97" s="57">
        <v>3861</v>
      </c>
      <c r="C97" s="50" t="s">
        <v>395</v>
      </c>
    </row>
    <row r="98" spans="1:3">
      <c r="A98" s="50" t="s">
        <v>192</v>
      </c>
      <c r="B98" s="57">
        <v>3862</v>
      </c>
      <c r="C98" s="50" t="s">
        <v>396</v>
      </c>
    </row>
    <row r="99" spans="1:3">
      <c r="A99" s="50" t="s">
        <v>192</v>
      </c>
      <c r="B99" s="57">
        <v>3863</v>
      </c>
      <c r="C99" s="50" t="s">
        <v>397</v>
      </c>
    </row>
    <row r="100" spans="1:3">
      <c r="A100" s="50" t="s">
        <v>192</v>
      </c>
      <c r="B100" s="57">
        <v>3864</v>
      </c>
      <c r="C100" s="50" t="s">
        <v>398</v>
      </c>
    </row>
    <row r="101" spans="1:3">
      <c r="A101" s="50" t="s">
        <v>192</v>
      </c>
      <c r="B101" s="57">
        <v>3911</v>
      </c>
      <c r="C101" s="50" t="s">
        <v>399</v>
      </c>
    </row>
    <row r="102" spans="1:3">
      <c r="A102" s="50" t="s">
        <v>192</v>
      </c>
      <c r="B102" s="57">
        <v>3921</v>
      </c>
      <c r="C102" s="50" t="s">
        <v>231</v>
      </c>
    </row>
    <row r="103" spans="1:3">
      <c r="A103" s="50" t="s">
        <v>192</v>
      </c>
      <c r="B103" s="57">
        <v>4111</v>
      </c>
      <c r="C103" s="50" t="s">
        <v>193</v>
      </c>
    </row>
    <row r="104" spans="1:3">
      <c r="A104" s="50" t="s">
        <v>192</v>
      </c>
      <c r="B104" s="57">
        <v>4112</v>
      </c>
      <c r="C104" s="50" t="s">
        <v>194</v>
      </c>
    </row>
    <row r="105" spans="1:3">
      <c r="A105" s="50" t="s">
        <v>192</v>
      </c>
      <c r="B105" s="57">
        <v>4113</v>
      </c>
      <c r="C105" s="50" t="s">
        <v>195</v>
      </c>
    </row>
    <row r="106" spans="1:3">
      <c r="A106" s="50" t="s">
        <v>192</v>
      </c>
      <c r="B106" s="57">
        <v>4121</v>
      </c>
      <c r="C106" s="50" t="s">
        <v>196</v>
      </c>
    </row>
    <row r="107" spans="1:3">
      <c r="A107" s="50" t="s">
        <v>192</v>
      </c>
      <c r="B107" s="57">
        <v>4122</v>
      </c>
      <c r="C107" s="50" t="s">
        <v>197</v>
      </c>
    </row>
    <row r="108" spans="1:3">
      <c r="A108" s="50" t="s">
        <v>192</v>
      </c>
      <c r="B108" s="57">
        <v>4123</v>
      </c>
      <c r="C108" s="50" t="s">
        <v>198</v>
      </c>
    </row>
    <row r="109" spans="1:3">
      <c r="A109" s="50" t="s">
        <v>192</v>
      </c>
      <c r="B109" s="57">
        <v>4124</v>
      </c>
      <c r="C109" s="50" t="s">
        <v>199</v>
      </c>
    </row>
    <row r="110" spans="1:3">
      <c r="A110" s="50" t="s">
        <v>192</v>
      </c>
      <c r="B110" s="57">
        <v>4125</v>
      </c>
      <c r="C110" s="50" t="s">
        <v>200</v>
      </c>
    </row>
    <row r="111" spans="1:3">
      <c r="A111" s="50" t="s">
        <v>192</v>
      </c>
      <c r="B111" s="57">
        <v>4126</v>
      </c>
      <c r="C111" s="50" t="s">
        <v>201</v>
      </c>
    </row>
    <row r="112" spans="1:3">
      <c r="A112" s="50" t="s">
        <v>192</v>
      </c>
      <c r="B112" s="57">
        <v>4211</v>
      </c>
      <c r="C112" s="50" t="s">
        <v>202</v>
      </c>
    </row>
    <row r="113" spans="1:3">
      <c r="A113" s="50" t="s">
        <v>192</v>
      </c>
      <c r="B113" s="57">
        <v>4212</v>
      </c>
      <c r="C113" s="50" t="s">
        <v>203</v>
      </c>
    </row>
    <row r="114" spans="1:3">
      <c r="A114" s="50" t="s">
        <v>192</v>
      </c>
      <c r="B114" s="57">
        <v>4213</v>
      </c>
      <c r="C114" s="50" t="s">
        <v>204</v>
      </c>
    </row>
    <row r="115" spans="1:3">
      <c r="A115" s="50" t="s">
        <v>192</v>
      </c>
      <c r="B115" s="57">
        <v>4214</v>
      </c>
      <c r="C115" s="50" t="s">
        <v>205</v>
      </c>
    </row>
    <row r="116" spans="1:3">
      <c r="A116" s="50" t="s">
        <v>192</v>
      </c>
      <c r="B116" s="57">
        <v>4221</v>
      </c>
      <c r="C116" s="50" t="s">
        <v>206</v>
      </c>
    </row>
    <row r="117" spans="1:3">
      <c r="A117" s="50" t="s">
        <v>192</v>
      </c>
      <c r="B117" s="57">
        <v>4222</v>
      </c>
      <c r="C117" s="50" t="s">
        <v>207</v>
      </c>
    </row>
    <row r="118" spans="1:3">
      <c r="A118" s="50" t="s">
        <v>192</v>
      </c>
      <c r="B118" s="57">
        <v>4223</v>
      </c>
      <c r="C118" s="50" t="s">
        <v>208</v>
      </c>
    </row>
    <row r="119" spans="1:3">
      <c r="A119" s="50" t="s">
        <v>192</v>
      </c>
      <c r="B119" s="57">
        <v>4224</v>
      </c>
      <c r="C119" s="50" t="s">
        <v>209</v>
      </c>
    </row>
    <row r="120" spans="1:3">
      <c r="A120" s="50" t="s">
        <v>192</v>
      </c>
      <c r="B120" s="57">
        <v>4225</v>
      </c>
      <c r="C120" s="50" t="s">
        <v>210</v>
      </c>
    </row>
    <row r="121" spans="1:3">
      <c r="A121" s="50" t="s">
        <v>192</v>
      </c>
      <c r="B121" s="57">
        <v>4226</v>
      </c>
      <c r="C121" s="50" t="s">
        <v>211</v>
      </c>
    </row>
    <row r="122" spans="1:3">
      <c r="A122" s="50" t="s">
        <v>192</v>
      </c>
      <c r="B122" s="57">
        <v>4227</v>
      </c>
      <c r="C122" s="50" t="s">
        <v>212</v>
      </c>
    </row>
    <row r="123" spans="1:3">
      <c r="A123" s="50" t="s">
        <v>192</v>
      </c>
      <c r="B123" s="57">
        <v>4228</v>
      </c>
      <c r="C123" s="50" t="s">
        <v>213</v>
      </c>
    </row>
    <row r="124" spans="1:3">
      <c r="A124" s="50" t="s">
        <v>192</v>
      </c>
      <c r="B124" s="57">
        <v>4231</v>
      </c>
      <c r="C124" s="50" t="s">
        <v>214</v>
      </c>
    </row>
    <row r="125" spans="1:3">
      <c r="A125" s="50" t="s">
        <v>192</v>
      </c>
      <c r="B125" s="57">
        <v>4232</v>
      </c>
      <c r="C125" s="50" t="s">
        <v>215</v>
      </c>
    </row>
    <row r="126" spans="1:3">
      <c r="A126" s="50" t="s">
        <v>192</v>
      </c>
      <c r="B126" s="57">
        <v>4233</v>
      </c>
      <c r="C126" s="50" t="s">
        <v>216</v>
      </c>
    </row>
    <row r="127" spans="1:3">
      <c r="A127" s="50" t="s">
        <v>192</v>
      </c>
      <c r="B127" s="57">
        <v>4234</v>
      </c>
      <c r="C127" s="50" t="s">
        <v>217</v>
      </c>
    </row>
    <row r="128" spans="1:3">
      <c r="A128" s="50" t="s">
        <v>192</v>
      </c>
      <c r="B128" s="57">
        <v>4241</v>
      </c>
      <c r="C128" s="50" t="s">
        <v>218</v>
      </c>
    </row>
    <row r="129" spans="1:3">
      <c r="A129" s="50" t="s">
        <v>192</v>
      </c>
      <c r="B129" s="57">
        <v>4242</v>
      </c>
      <c r="C129" s="50" t="s">
        <v>219</v>
      </c>
    </row>
    <row r="130" spans="1:3">
      <c r="A130" s="50" t="s">
        <v>192</v>
      </c>
      <c r="B130" s="57">
        <v>4243</v>
      </c>
      <c r="C130" s="50" t="s">
        <v>220</v>
      </c>
    </row>
    <row r="131" spans="1:3">
      <c r="A131" s="50" t="s">
        <v>192</v>
      </c>
      <c r="B131" s="57">
        <v>4244</v>
      </c>
      <c r="C131" s="50" t="s">
        <v>221</v>
      </c>
    </row>
    <row r="132" spans="1:3">
      <c r="A132" s="50" t="s">
        <v>192</v>
      </c>
      <c r="B132" s="57">
        <v>4251</v>
      </c>
      <c r="C132" s="50" t="s">
        <v>222</v>
      </c>
    </row>
    <row r="133" spans="1:3">
      <c r="A133" s="50" t="s">
        <v>192</v>
      </c>
      <c r="B133" s="57">
        <v>4252</v>
      </c>
      <c r="C133" s="50" t="s">
        <v>223</v>
      </c>
    </row>
    <row r="134" spans="1:3">
      <c r="A134" s="50" t="s">
        <v>192</v>
      </c>
      <c r="B134" s="57">
        <v>4261</v>
      </c>
      <c r="C134" s="50" t="s">
        <v>224</v>
      </c>
    </row>
    <row r="135" spans="1:3">
      <c r="A135" s="50" t="s">
        <v>192</v>
      </c>
      <c r="B135" s="57">
        <v>4262</v>
      </c>
      <c r="C135" s="50" t="s">
        <v>225</v>
      </c>
    </row>
    <row r="136" spans="1:3">
      <c r="A136" s="50" t="s">
        <v>192</v>
      </c>
      <c r="B136" s="57">
        <v>4263</v>
      </c>
      <c r="C136" s="50" t="s">
        <v>226</v>
      </c>
    </row>
    <row r="137" spans="1:3">
      <c r="A137" s="50" t="s">
        <v>192</v>
      </c>
      <c r="B137" s="57">
        <v>4264</v>
      </c>
      <c r="C137" s="50" t="s">
        <v>227</v>
      </c>
    </row>
    <row r="138" spans="1:3">
      <c r="A138" s="50" t="s">
        <v>192</v>
      </c>
      <c r="B138" s="57">
        <v>4311</v>
      </c>
      <c r="C138" s="50" t="s">
        <v>228</v>
      </c>
    </row>
    <row r="139" spans="1:3">
      <c r="A139" s="50" t="s">
        <v>192</v>
      </c>
      <c r="B139" s="57">
        <v>4312</v>
      </c>
      <c r="C139" s="50" t="s">
        <v>229</v>
      </c>
    </row>
    <row r="140" spans="1:3">
      <c r="A140" s="50" t="s">
        <v>192</v>
      </c>
      <c r="B140" s="57">
        <v>4411</v>
      </c>
      <c r="C140" s="50" t="s">
        <v>230</v>
      </c>
    </row>
    <row r="141" spans="1:3">
      <c r="A141" s="50" t="s">
        <v>192</v>
      </c>
      <c r="B141" s="57">
        <v>4511</v>
      </c>
      <c r="C141" s="50" t="s">
        <v>321</v>
      </c>
    </row>
    <row r="142" spans="1:3">
      <c r="A142" s="50" t="s">
        <v>192</v>
      </c>
      <c r="B142" s="57">
        <v>4521</v>
      </c>
      <c r="C142" s="50" t="s">
        <v>322</v>
      </c>
    </row>
    <row r="143" spans="1:3">
      <c r="A143" s="50" t="s">
        <v>192</v>
      </c>
      <c r="B143" s="57">
        <v>4531</v>
      </c>
      <c r="C143" s="50" t="s">
        <v>323</v>
      </c>
    </row>
    <row r="144" spans="1:3">
      <c r="A144" s="50" t="s">
        <v>192</v>
      </c>
      <c r="B144" s="57">
        <v>4541</v>
      </c>
      <c r="C144" s="50" t="s">
        <v>324</v>
      </c>
    </row>
    <row r="145" spans="1:3">
      <c r="A145" s="50" t="s">
        <v>192</v>
      </c>
      <c r="B145" s="57">
        <v>4911</v>
      </c>
      <c r="C145" s="50" t="s">
        <v>399</v>
      </c>
    </row>
    <row r="146" spans="1:3">
      <c r="A146" s="50" t="s">
        <v>192</v>
      </c>
      <c r="B146" s="57">
        <v>6111</v>
      </c>
      <c r="C146" s="50" t="s">
        <v>233</v>
      </c>
    </row>
    <row r="147" spans="1:3">
      <c r="A147" s="50" t="s">
        <v>192</v>
      </c>
      <c r="B147" s="57">
        <v>6112</v>
      </c>
      <c r="C147" s="50" t="s">
        <v>234</v>
      </c>
    </row>
    <row r="148" spans="1:3">
      <c r="A148" s="50" t="s">
        <v>192</v>
      </c>
      <c r="B148" s="57">
        <v>6113</v>
      </c>
      <c r="C148" s="50" t="s">
        <v>235</v>
      </c>
    </row>
    <row r="149" spans="1:3">
      <c r="A149" s="50" t="s">
        <v>192</v>
      </c>
      <c r="B149" s="57">
        <v>6114</v>
      </c>
      <c r="C149" s="50" t="s">
        <v>236</v>
      </c>
    </row>
    <row r="150" spans="1:3">
      <c r="A150" s="50" t="s">
        <v>192</v>
      </c>
      <c r="B150" s="57">
        <v>6115</v>
      </c>
      <c r="C150" s="50" t="s">
        <v>237</v>
      </c>
    </row>
    <row r="151" spans="1:3">
      <c r="A151" s="50" t="s">
        <v>192</v>
      </c>
      <c r="B151" s="57">
        <v>6116</v>
      </c>
      <c r="C151" s="50" t="s">
        <v>238</v>
      </c>
    </row>
    <row r="152" spans="1:3">
      <c r="A152" s="50" t="s">
        <v>192</v>
      </c>
      <c r="B152" s="57">
        <v>6117</v>
      </c>
      <c r="C152" s="50" t="s">
        <v>400</v>
      </c>
    </row>
    <row r="153" spans="1:3">
      <c r="A153" s="50" t="s">
        <v>192</v>
      </c>
      <c r="B153" s="57">
        <v>6119</v>
      </c>
      <c r="C153" s="50" t="s">
        <v>239</v>
      </c>
    </row>
    <row r="154" spans="1:3">
      <c r="A154" s="50" t="s">
        <v>192</v>
      </c>
      <c r="B154" s="57">
        <v>6121</v>
      </c>
      <c r="C154" s="50" t="s">
        <v>241</v>
      </c>
    </row>
    <row r="155" spans="1:3">
      <c r="A155" s="50" t="s">
        <v>192</v>
      </c>
      <c r="B155" s="57">
        <v>6122</v>
      </c>
      <c r="C155" s="50" t="s">
        <v>242</v>
      </c>
    </row>
    <row r="156" spans="1:3">
      <c r="A156" s="50" t="s">
        <v>192</v>
      </c>
      <c r="B156" s="57">
        <v>6123</v>
      </c>
      <c r="C156" s="50" t="s">
        <v>243</v>
      </c>
    </row>
    <row r="157" spans="1:3">
      <c r="A157" s="50" t="s">
        <v>192</v>
      </c>
      <c r="B157" s="57">
        <v>6124</v>
      </c>
      <c r="C157" s="50" t="s">
        <v>244</v>
      </c>
    </row>
    <row r="158" spans="1:3">
      <c r="A158" s="50" t="s">
        <v>192</v>
      </c>
      <c r="B158" s="57">
        <v>6125</v>
      </c>
      <c r="C158" s="50" t="s">
        <v>401</v>
      </c>
    </row>
    <row r="159" spans="1:3">
      <c r="A159" s="50" t="s">
        <v>192</v>
      </c>
      <c r="B159" s="57">
        <v>6131</v>
      </c>
      <c r="C159" s="50" t="s">
        <v>246</v>
      </c>
    </row>
    <row r="160" spans="1:3">
      <c r="A160" s="50" t="s">
        <v>192</v>
      </c>
      <c r="B160" s="57">
        <v>6132</v>
      </c>
      <c r="C160" s="50" t="s">
        <v>247</v>
      </c>
    </row>
    <row r="161" spans="1:3">
      <c r="A161" s="50" t="s">
        <v>192</v>
      </c>
      <c r="B161" s="57">
        <v>6133</v>
      </c>
      <c r="C161" s="50" t="s">
        <v>248</v>
      </c>
    </row>
    <row r="162" spans="1:3">
      <c r="A162" s="50" t="s">
        <v>192</v>
      </c>
      <c r="B162" s="57">
        <v>6134</v>
      </c>
      <c r="C162" s="50" t="s">
        <v>249</v>
      </c>
    </row>
    <row r="163" spans="1:3">
      <c r="A163" s="50" t="s">
        <v>192</v>
      </c>
      <c r="B163" s="57">
        <v>6135</v>
      </c>
      <c r="C163" s="50" t="s">
        <v>250</v>
      </c>
    </row>
    <row r="164" spans="1:3">
      <c r="A164" s="50" t="s">
        <v>192</v>
      </c>
      <c r="B164" s="57">
        <v>6141</v>
      </c>
      <c r="C164" s="50" t="s">
        <v>252</v>
      </c>
    </row>
    <row r="165" spans="1:3">
      <c r="A165" s="50" t="s">
        <v>192</v>
      </c>
      <c r="B165" s="57">
        <v>6142</v>
      </c>
      <c r="C165" s="50" t="s">
        <v>253</v>
      </c>
    </row>
    <row r="166" spans="1:3">
      <c r="A166" s="50" t="s">
        <v>192</v>
      </c>
      <c r="B166" s="57">
        <v>6143</v>
      </c>
      <c r="C166" s="50" t="s">
        <v>254</v>
      </c>
    </row>
    <row r="167" spans="1:3">
      <c r="A167" s="50" t="s">
        <v>192</v>
      </c>
      <c r="B167" s="57">
        <v>6145</v>
      </c>
      <c r="C167" s="50" t="s">
        <v>255</v>
      </c>
    </row>
    <row r="168" spans="1:3">
      <c r="A168" s="50" t="s">
        <v>192</v>
      </c>
      <c r="B168" s="57">
        <v>6146</v>
      </c>
      <c r="C168" s="50" t="s">
        <v>256</v>
      </c>
    </row>
    <row r="169" spans="1:3">
      <c r="A169" s="50" t="s">
        <v>192</v>
      </c>
      <c r="B169" s="57">
        <v>6147</v>
      </c>
      <c r="C169" s="50" t="s">
        <v>257</v>
      </c>
    </row>
    <row r="170" spans="1:3">
      <c r="A170" s="50" t="s">
        <v>192</v>
      </c>
      <c r="B170" s="57">
        <v>6148</v>
      </c>
      <c r="C170" s="50" t="s">
        <v>258</v>
      </c>
    </row>
    <row r="171" spans="1:3">
      <c r="A171" s="50" t="s">
        <v>192</v>
      </c>
      <c r="B171" s="57">
        <v>6151</v>
      </c>
      <c r="C171" s="50" t="s">
        <v>260</v>
      </c>
    </row>
    <row r="172" spans="1:3">
      <c r="A172" s="50" t="s">
        <v>192</v>
      </c>
      <c r="B172" s="57">
        <v>6152</v>
      </c>
      <c r="C172" s="50" t="s">
        <v>261</v>
      </c>
    </row>
    <row r="173" spans="1:3">
      <c r="A173" s="50" t="s">
        <v>192</v>
      </c>
      <c r="B173" s="57">
        <v>6161</v>
      </c>
      <c r="C173" s="50" t="s">
        <v>263</v>
      </c>
    </row>
    <row r="174" spans="1:3">
      <c r="A174" s="50" t="s">
        <v>192</v>
      </c>
      <c r="B174" s="57">
        <v>6162</v>
      </c>
      <c r="C174" s="50" t="s">
        <v>264</v>
      </c>
    </row>
    <row r="175" spans="1:3">
      <c r="A175" s="50" t="s">
        <v>192</v>
      </c>
      <c r="B175" s="57">
        <v>6163</v>
      </c>
      <c r="C175" s="50" t="s">
        <v>265</v>
      </c>
    </row>
    <row r="176" spans="1:3">
      <c r="A176" s="50" t="s">
        <v>192</v>
      </c>
      <c r="B176" s="57">
        <v>6211</v>
      </c>
      <c r="C176" s="50" t="s">
        <v>266</v>
      </c>
    </row>
    <row r="177" spans="1:3">
      <c r="A177" s="50" t="s">
        <v>192</v>
      </c>
      <c r="B177" s="57">
        <v>6212</v>
      </c>
      <c r="C177" s="50" t="s">
        <v>267</v>
      </c>
    </row>
    <row r="178" spans="1:3">
      <c r="A178" s="50" t="s">
        <v>192</v>
      </c>
      <c r="B178" s="57">
        <v>6221</v>
      </c>
      <c r="C178" s="50" t="s">
        <v>268</v>
      </c>
    </row>
    <row r="179" spans="1:3">
      <c r="A179" s="50" t="s">
        <v>192</v>
      </c>
      <c r="B179" s="57">
        <v>6232</v>
      </c>
      <c r="C179" s="50" t="s">
        <v>269</v>
      </c>
    </row>
    <row r="180" spans="1:3">
      <c r="A180" s="50" t="s">
        <v>192</v>
      </c>
      <c r="B180" s="57">
        <v>6311</v>
      </c>
      <c r="C180" s="50" t="s">
        <v>403</v>
      </c>
    </row>
    <row r="181" spans="1:3">
      <c r="A181" s="50" t="s">
        <v>192</v>
      </c>
      <c r="B181" s="57">
        <v>6312</v>
      </c>
      <c r="C181" s="50" t="s">
        <v>404</v>
      </c>
    </row>
    <row r="182" spans="1:3">
      <c r="A182" s="50" t="s">
        <v>192</v>
      </c>
      <c r="B182" s="57">
        <v>6321</v>
      </c>
      <c r="C182" s="50" t="s">
        <v>406</v>
      </c>
    </row>
    <row r="183" spans="1:3">
      <c r="A183" s="50" t="s">
        <v>192</v>
      </c>
      <c r="B183" s="57">
        <v>6322</v>
      </c>
      <c r="C183" s="50" t="s">
        <v>407</v>
      </c>
    </row>
    <row r="184" spans="1:3">
      <c r="A184" s="50" t="s">
        <v>192</v>
      </c>
      <c r="B184" s="57">
        <v>6323</v>
      </c>
      <c r="C184" s="50" t="s">
        <v>408</v>
      </c>
    </row>
    <row r="185" spans="1:3">
      <c r="A185" s="50" t="s">
        <v>192</v>
      </c>
      <c r="B185" s="57">
        <v>6324</v>
      </c>
      <c r="C185" s="50" t="s">
        <v>409</v>
      </c>
    </row>
    <row r="186" spans="1:3">
      <c r="A186" s="50" t="s">
        <v>192</v>
      </c>
      <c r="B186" s="57">
        <v>6331</v>
      </c>
      <c r="C186" s="50" t="s">
        <v>411</v>
      </c>
    </row>
    <row r="187" spans="1:3">
      <c r="A187" s="50" t="s">
        <v>192</v>
      </c>
      <c r="B187" s="57">
        <v>6332</v>
      </c>
      <c r="C187" s="50" t="s">
        <v>412</v>
      </c>
    </row>
    <row r="188" spans="1:3">
      <c r="A188" s="50" t="s">
        <v>192</v>
      </c>
      <c r="B188" s="57">
        <v>6341</v>
      </c>
      <c r="C188" s="50" t="s">
        <v>414</v>
      </c>
    </row>
    <row r="189" spans="1:3">
      <c r="A189" s="50" t="s">
        <v>192</v>
      </c>
      <c r="B189" s="57">
        <v>6342</v>
      </c>
      <c r="C189" s="50" t="s">
        <v>415</v>
      </c>
    </row>
    <row r="190" spans="1:3">
      <c r="A190" s="50" t="s">
        <v>192</v>
      </c>
      <c r="B190" s="57">
        <v>6351</v>
      </c>
      <c r="C190" s="50" t="s">
        <v>271</v>
      </c>
    </row>
    <row r="191" spans="1:3">
      <c r="A191" s="50" t="s">
        <v>192</v>
      </c>
      <c r="B191" s="57">
        <v>6352</v>
      </c>
      <c r="C191" s="50" t="s">
        <v>272</v>
      </c>
    </row>
    <row r="192" spans="1:3">
      <c r="A192" s="50" t="s">
        <v>192</v>
      </c>
      <c r="B192" s="57">
        <v>6361</v>
      </c>
      <c r="C192" s="50" t="s">
        <v>417</v>
      </c>
    </row>
    <row r="193" spans="1:3">
      <c r="A193" s="50" t="s">
        <v>192</v>
      </c>
      <c r="B193" s="57">
        <v>6362</v>
      </c>
      <c r="C193" s="50" t="s">
        <v>418</v>
      </c>
    </row>
    <row r="194" spans="1:3">
      <c r="A194" s="50" t="s">
        <v>192</v>
      </c>
      <c r="B194" s="57">
        <v>6381</v>
      </c>
      <c r="C194" s="50" t="s">
        <v>367</v>
      </c>
    </row>
    <row r="195" spans="1:3">
      <c r="A195" s="50" t="s">
        <v>192</v>
      </c>
      <c r="B195" s="57">
        <v>6382</v>
      </c>
      <c r="C195" s="50" t="s">
        <v>368</v>
      </c>
    </row>
    <row r="196" spans="1:3">
      <c r="A196" s="50" t="s">
        <v>192</v>
      </c>
      <c r="B196" s="57">
        <v>6391</v>
      </c>
      <c r="C196" s="50" t="s">
        <v>369</v>
      </c>
    </row>
    <row r="197" spans="1:3">
      <c r="A197" s="50" t="s">
        <v>192</v>
      </c>
      <c r="B197" s="57">
        <v>6392</v>
      </c>
      <c r="C197" s="50" t="s">
        <v>370</v>
      </c>
    </row>
    <row r="198" spans="1:3">
      <c r="A198" s="50" t="s">
        <v>192</v>
      </c>
      <c r="B198" s="57">
        <v>6393</v>
      </c>
      <c r="C198" s="50" t="s">
        <v>371</v>
      </c>
    </row>
    <row r="199" spans="1:3">
      <c r="A199" s="50" t="s">
        <v>192</v>
      </c>
      <c r="B199" s="57">
        <v>6394</v>
      </c>
      <c r="C199" s="50" t="s">
        <v>372</v>
      </c>
    </row>
    <row r="200" spans="1:3">
      <c r="A200" s="50" t="s">
        <v>192</v>
      </c>
      <c r="B200" s="57">
        <v>6412</v>
      </c>
      <c r="C200" s="50" t="s">
        <v>420</v>
      </c>
    </row>
    <row r="201" spans="1:3">
      <c r="A201" s="50" t="s">
        <v>192</v>
      </c>
      <c r="B201" s="57">
        <v>6413</v>
      </c>
      <c r="C201" s="50" t="s">
        <v>421</v>
      </c>
    </row>
    <row r="202" spans="1:3">
      <c r="A202" s="50" t="s">
        <v>192</v>
      </c>
      <c r="B202" s="57">
        <v>6414</v>
      </c>
      <c r="C202" s="50" t="s">
        <v>422</v>
      </c>
    </row>
    <row r="203" spans="1:3">
      <c r="A203" s="50" t="s">
        <v>192</v>
      </c>
      <c r="B203" s="57">
        <v>6415</v>
      </c>
      <c r="C203" s="50" t="s">
        <v>423</v>
      </c>
    </row>
    <row r="204" spans="1:3">
      <c r="A204" s="50" t="s">
        <v>192</v>
      </c>
      <c r="B204" s="57">
        <v>6416</v>
      </c>
      <c r="C204" s="50" t="s">
        <v>424</v>
      </c>
    </row>
    <row r="205" spans="1:3">
      <c r="A205" s="50" t="s">
        <v>192</v>
      </c>
      <c r="B205" s="57">
        <v>6417</v>
      </c>
      <c r="C205" s="50" t="s">
        <v>425</v>
      </c>
    </row>
    <row r="206" spans="1:3">
      <c r="A206" s="50" t="s">
        <v>192</v>
      </c>
      <c r="B206" s="57">
        <v>6419</v>
      </c>
      <c r="C206" s="50" t="s">
        <v>426</v>
      </c>
    </row>
    <row r="207" spans="1:3">
      <c r="A207" s="50" t="s">
        <v>192</v>
      </c>
      <c r="B207" s="57">
        <v>6421</v>
      </c>
      <c r="C207" s="50" t="s">
        <v>428</v>
      </c>
    </row>
    <row r="208" spans="1:3">
      <c r="A208" s="50" t="s">
        <v>192</v>
      </c>
      <c r="B208" s="57">
        <v>6422</v>
      </c>
      <c r="C208" s="50" t="s">
        <v>429</v>
      </c>
    </row>
    <row r="209" spans="1:3">
      <c r="A209" s="50" t="s">
        <v>192</v>
      </c>
      <c r="B209" s="57">
        <v>6423</v>
      </c>
      <c r="C209" s="50" t="s">
        <v>430</v>
      </c>
    </row>
    <row r="210" spans="1:3">
      <c r="A210" s="50" t="s">
        <v>192</v>
      </c>
      <c r="B210" s="57">
        <v>6424</v>
      </c>
      <c r="C210" s="50" t="s">
        <v>431</v>
      </c>
    </row>
    <row r="211" spans="1:3">
      <c r="A211" s="50" t="s">
        <v>192</v>
      </c>
      <c r="B211" s="57">
        <v>6425</v>
      </c>
      <c r="C211" s="50" t="s">
        <v>432</v>
      </c>
    </row>
    <row r="212" spans="1:3">
      <c r="A212" s="50" t="s">
        <v>192</v>
      </c>
      <c r="B212" s="57">
        <v>6429</v>
      </c>
      <c r="C212" s="50" t="s">
        <v>433</v>
      </c>
    </row>
    <row r="213" spans="1:3">
      <c r="A213" s="50" t="s">
        <v>192</v>
      </c>
      <c r="B213" s="57">
        <v>6431</v>
      </c>
      <c r="C213" s="50" t="s">
        <v>435</v>
      </c>
    </row>
    <row r="214" spans="1:3">
      <c r="A214" s="50" t="s">
        <v>192</v>
      </c>
      <c r="B214" s="57">
        <v>6432</v>
      </c>
      <c r="C214" s="50" t="s">
        <v>436</v>
      </c>
    </row>
    <row r="215" spans="1:3">
      <c r="A215" s="50" t="s">
        <v>192</v>
      </c>
      <c r="B215" s="57">
        <v>6433</v>
      </c>
      <c r="C215" s="50" t="s">
        <v>437</v>
      </c>
    </row>
    <row r="216" spans="1:3">
      <c r="A216" s="50" t="s">
        <v>192</v>
      </c>
      <c r="B216" s="57">
        <v>6434</v>
      </c>
      <c r="C216" s="50" t="s">
        <v>438</v>
      </c>
    </row>
    <row r="217" spans="1:3">
      <c r="A217" s="50" t="s">
        <v>192</v>
      </c>
      <c r="B217" s="57">
        <v>6435</v>
      </c>
      <c r="C217" s="50" t="s">
        <v>439</v>
      </c>
    </row>
    <row r="218" spans="1:3">
      <c r="A218" s="50" t="s">
        <v>192</v>
      </c>
      <c r="B218" s="57">
        <v>6436</v>
      </c>
      <c r="C218" s="50" t="s">
        <v>440</v>
      </c>
    </row>
    <row r="219" spans="1:3">
      <c r="A219" s="50" t="s">
        <v>192</v>
      </c>
      <c r="B219" s="57">
        <v>6437</v>
      </c>
      <c r="C219" s="50" t="s">
        <v>441</v>
      </c>
    </row>
    <row r="220" spans="1:3">
      <c r="A220" s="50" t="s">
        <v>192</v>
      </c>
      <c r="B220" s="57">
        <v>6442</v>
      </c>
      <c r="C220" s="50" t="s">
        <v>443</v>
      </c>
    </row>
    <row r="221" spans="1:3">
      <c r="A221" s="50" t="s">
        <v>192</v>
      </c>
      <c r="B221" s="57">
        <v>6443</v>
      </c>
      <c r="C221" s="50" t="s">
        <v>444</v>
      </c>
    </row>
    <row r="222" spans="1:3">
      <c r="A222" s="50" t="s">
        <v>192</v>
      </c>
      <c r="B222" s="57">
        <v>6444</v>
      </c>
      <c r="C222" s="50" t="s">
        <v>445</v>
      </c>
    </row>
    <row r="223" spans="1:3">
      <c r="A223" s="50" t="s">
        <v>192</v>
      </c>
      <c r="B223" s="57">
        <v>6445</v>
      </c>
      <c r="C223" s="50" t="s">
        <v>446</v>
      </c>
    </row>
    <row r="224" spans="1:3">
      <c r="A224" s="50" t="s">
        <v>192</v>
      </c>
      <c r="B224" s="57">
        <v>6446</v>
      </c>
      <c r="C224" s="50" t="s">
        <v>447</v>
      </c>
    </row>
    <row r="225" spans="1:3">
      <c r="A225" s="50" t="s">
        <v>192</v>
      </c>
      <c r="B225" s="57">
        <v>6447</v>
      </c>
      <c r="C225" s="50" t="s">
        <v>448</v>
      </c>
    </row>
    <row r="226" spans="1:3">
      <c r="A226" s="50" t="s">
        <v>192</v>
      </c>
      <c r="B226" s="57">
        <v>6511</v>
      </c>
      <c r="C226" s="50" t="s">
        <v>273</v>
      </c>
    </row>
    <row r="227" spans="1:3">
      <c r="A227" s="50" t="s">
        <v>192</v>
      </c>
      <c r="B227" s="57">
        <v>6512</v>
      </c>
      <c r="C227" s="50" t="s">
        <v>274</v>
      </c>
    </row>
    <row r="228" spans="1:3">
      <c r="A228" s="50" t="s">
        <v>192</v>
      </c>
      <c r="B228" s="57">
        <v>6513</v>
      </c>
      <c r="C228" s="50" t="s">
        <v>275</v>
      </c>
    </row>
    <row r="229" spans="1:3">
      <c r="A229" s="50" t="s">
        <v>192</v>
      </c>
      <c r="B229" s="57">
        <v>6514</v>
      </c>
      <c r="C229" s="50" t="s">
        <v>276</v>
      </c>
    </row>
    <row r="230" spans="1:3">
      <c r="A230" s="50" t="s">
        <v>192</v>
      </c>
      <c r="B230" s="57">
        <v>6521</v>
      </c>
      <c r="C230" s="50" t="s">
        <v>277</v>
      </c>
    </row>
    <row r="231" spans="1:3">
      <c r="A231" s="50" t="s">
        <v>192</v>
      </c>
      <c r="B231" s="57">
        <v>6522</v>
      </c>
      <c r="C231" s="50" t="s">
        <v>278</v>
      </c>
    </row>
    <row r="232" spans="1:3">
      <c r="A232" s="50" t="s">
        <v>192</v>
      </c>
      <c r="B232" s="57">
        <v>6524</v>
      </c>
      <c r="C232" s="50" t="s">
        <v>279</v>
      </c>
    </row>
    <row r="233" spans="1:3">
      <c r="A233" s="50" t="s">
        <v>192</v>
      </c>
      <c r="B233" s="57">
        <v>6525</v>
      </c>
      <c r="C233" s="50" t="s">
        <v>280</v>
      </c>
    </row>
    <row r="234" spans="1:3">
      <c r="A234" s="50" t="s">
        <v>192</v>
      </c>
      <c r="B234" s="57">
        <v>6526</v>
      </c>
      <c r="C234" s="50" t="s">
        <v>281</v>
      </c>
    </row>
    <row r="235" spans="1:3">
      <c r="A235" s="50" t="s">
        <v>192</v>
      </c>
      <c r="B235" s="57">
        <v>6527</v>
      </c>
      <c r="C235" s="50" t="s">
        <v>282</v>
      </c>
    </row>
    <row r="236" spans="1:3">
      <c r="A236" s="50" t="s">
        <v>192</v>
      </c>
      <c r="B236" s="57">
        <v>6528</v>
      </c>
      <c r="C236" s="50" t="s">
        <v>450</v>
      </c>
    </row>
    <row r="237" spans="1:3">
      <c r="A237" s="50" t="s">
        <v>192</v>
      </c>
      <c r="B237" s="57">
        <v>6531</v>
      </c>
      <c r="C237" s="50" t="s">
        <v>283</v>
      </c>
    </row>
    <row r="238" spans="1:3">
      <c r="A238" s="50" t="s">
        <v>192</v>
      </c>
      <c r="B238" s="57">
        <v>6532</v>
      </c>
      <c r="C238" s="50" t="s">
        <v>284</v>
      </c>
    </row>
    <row r="239" spans="1:3">
      <c r="A239" s="50" t="s">
        <v>192</v>
      </c>
      <c r="B239" s="57">
        <v>6533</v>
      </c>
      <c r="C239" s="50" t="s">
        <v>285</v>
      </c>
    </row>
    <row r="240" spans="1:3">
      <c r="A240" s="50" t="s">
        <v>192</v>
      </c>
      <c r="B240" s="57">
        <v>6614</v>
      </c>
      <c r="C240" s="50" t="s">
        <v>452</v>
      </c>
    </row>
    <row r="241" spans="1:3">
      <c r="A241" s="50" t="s">
        <v>192</v>
      </c>
      <c r="B241" s="57">
        <v>6615</v>
      </c>
      <c r="C241" s="50" t="s">
        <v>453</v>
      </c>
    </row>
    <row r="242" spans="1:3">
      <c r="A242" s="50" t="s">
        <v>192</v>
      </c>
      <c r="B242" s="57">
        <v>6631</v>
      </c>
      <c r="C242" s="50" t="s">
        <v>381</v>
      </c>
    </row>
    <row r="243" spans="1:3">
      <c r="A243" s="50" t="s">
        <v>192</v>
      </c>
      <c r="B243" s="57">
        <v>6632</v>
      </c>
      <c r="C243" s="50" t="s">
        <v>385</v>
      </c>
    </row>
    <row r="244" spans="1:3">
      <c r="A244" s="50" t="s">
        <v>192</v>
      </c>
      <c r="B244" s="57">
        <v>6711</v>
      </c>
      <c r="C244" s="50" t="s">
        <v>454</v>
      </c>
    </row>
    <row r="245" spans="1:3">
      <c r="A245" s="50" t="s">
        <v>192</v>
      </c>
      <c r="B245" s="57">
        <v>6712</v>
      </c>
      <c r="C245" s="50" t="s">
        <v>455</v>
      </c>
    </row>
    <row r="246" spans="1:3">
      <c r="A246" s="50" t="s">
        <v>192</v>
      </c>
      <c r="B246" s="57">
        <v>6714</v>
      </c>
      <c r="C246" s="50" t="s">
        <v>456</v>
      </c>
    </row>
    <row r="247" spans="1:3">
      <c r="A247" s="50" t="s">
        <v>192</v>
      </c>
      <c r="B247" s="57">
        <v>6731</v>
      </c>
      <c r="C247" s="50" t="s">
        <v>457</v>
      </c>
    </row>
    <row r="248" spans="1:3">
      <c r="A248" s="50" t="s">
        <v>192</v>
      </c>
      <c r="B248" s="57">
        <v>6811</v>
      </c>
      <c r="C248" s="50" t="s">
        <v>286</v>
      </c>
    </row>
    <row r="249" spans="1:3">
      <c r="A249" s="50" t="s">
        <v>192</v>
      </c>
      <c r="B249" s="57">
        <v>6812</v>
      </c>
      <c r="C249" s="50" t="s">
        <v>287</v>
      </c>
    </row>
    <row r="250" spans="1:3">
      <c r="A250" s="50" t="s">
        <v>192</v>
      </c>
      <c r="B250" s="57">
        <v>6813</v>
      </c>
      <c r="C250" s="50" t="s">
        <v>288</v>
      </c>
    </row>
    <row r="251" spans="1:3">
      <c r="A251" s="50" t="s">
        <v>192</v>
      </c>
      <c r="B251" s="57">
        <v>6814</v>
      </c>
      <c r="C251" s="50" t="s">
        <v>289</v>
      </c>
    </row>
    <row r="252" spans="1:3">
      <c r="A252" s="50" t="s">
        <v>192</v>
      </c>
      <c r="B252" s="57">
        <v>6815</v>
      </c>
      <c r="C252" s="50" t="s">
        <v>290</v>
      </c>
    </row>
    <row r="253" spans="1:3">
      <c r="A253" s="50" t="s">
        <v>192</v>
      </c>
      <c r="B253" s="57">
        <v>6816</v>
      </c>
      <c r="C253" s="50" t="s">
        <v>291</v>
      </c>
    </row>
    <row r="254" spans="1:3">
      <c r="A254" s="50" t="s">
        <v>192</v>
      </c>
      <c r="B254" s="57">
        <v>6817</v>
      </c>
      <c r="C254" s="50" t="s">
        <v>292</v>
      </c>
    </row>
    <row r="255" spans="1:3">
      <c r="A255" s="50" t="s">
        <v>192</v>
      </c>
      <c r="B255" s="57">
        <v>6818</v>
      </c>
      <c r="C255" s="50" t="s">
        <v>293</v>
      </c>
    </row>
    <row r="256" spans="1:3">
      <c r="A256" s="50" t="s">
        <v>192</v>
      </c>
      <c r="B256" s="57">
        <v>6819</v>
      </c>
      <c r="C256" s="50" t="s">
        <v>294</v>
      </c>
    </row>
    <row r="257" spans="1:3">
      <c r="A257" s="50" t="s">
        <v>192</v>
      </c>
      <c r="B257" s="57">
        <v>6831</v>
      </c>
      <c r="C257" s="50" t="s">
        <v>295</v>
      </c>
    </row>
    <row r="258" spans="1:3">
      <c r="A258" s="50" t="s">
        <v>192</v>
      </c>
      <c r="B258" s="57">
        <v>6911</v>
      </c>
      <c r="C258" s="50" t="s">
        <v>459</v>
      </c>
    </row>
    <row r="259" spans="1:3">
      <c r="A259" s="50" t="s">
        <v>192</v>
      </c>
      <c r="B259" s="57">
        <v>6921</v>
      </c>
      <c r="C259" s="50" t="s">
        <v>231</v>
      </c>
    </row>
    <row r="260" spans="1:3">
      <c r="A260" s="50" t="s">
        <v>192</v>
      </c>
      <c r="B260" s="57">
        <v>9111</v>
      </c>
      <c r="C260" s="50" t="s">
        <v>470</v>
      </c>
    </row>
    <row r="261" spans="1:3">
      <c r="A261" s="50" t="s">
        <v>192</v>
      </c>
      <c r="B261" s="57">
        <v>9112</v>
      </c>
      <c r="C261" s="50" t="s">
        <v>471</v>
      </c>
    </row>
    <row r="262" spans="1:3">
      <c r="A262" s="50" t="s">
        <v>192</v>
      </c>
      <c r="B262" s="57">
        <v>9121</v>
      </c>
      <c r="C262" s="50" t="s">
        <v>472</v>
      </c>
    </row>
    <row r="263" spans="1:3">
      <c r="A263" s="50" t="s">
        <v>192</v>
      </c>
      <c r="B263" s="57">
        <v>9122</v>
      </c>
      <c r="C263" s="50" t="s">
        <v>473</v>
      </c>
    </row>
    <row r="264" spans="1:3">
      <c r="A264" s="50" t="s">
        <v>192</v>
      </c>
      <c r="B264" s="57">
        <v>9151</v>
      </c>
      <c r="C264" s="50" t="s">
        <v>474</v>
      </c>
    </row>
    <row r="265" spans="1:3">
      <c r="A265" s="50" t="s">
        <v>192</v>
      </c>
      <c r="B265" s="57">
        <v>9152</v>
      </c>
      <c r="C265" s="50" t="s">
        <v>475</v>
      </c>
    </row>
    <row r="266" spans="1:3">
      <c r="A266" s="50" t="s">
        <v>192</v>
      </c>
      <c r="B266" s="57">
        <v>9211</v>
      </c>
      <c r="C266" s="50" t="s">
        <v>476</v>
      </c>
    </row>
    <row r="267" spans="1:3">
      <c r="A267" s="50" t="s">
        <v>192</v>
      </c>
      <c r="B267" s="57">
        <v>9212</v>
      </c>
      <c r="C267" s="50" t="s">
        <v>477</v>
      </c>
    </row>
    <row r="268" spans="1:3">
      <c r="A268" s="50" t="s">
        <v>192</v>
      </c>
      <c r="B268" s="57">
        <v>9213</v>
      </c>
      <c r="C268" s="50" t="s">
        <v>478</v>
      </c>
    </row>
    <row r="269" spans="1:3">
      <c r="A269" s="50" t="s">
        <v>192</v>
      </c>
      <c r="B269" s="57">
        <v>9221</v>
      </c>
      <c r="C269" s="50" t="s">
        <v>479</v>
      </c>
    </row>
    <row r="270" spans="1:3">
      <c r="A270" s="50" t="s">
        <v>192</v>
      </c>
      <c r="B270" s="57">
        <v>9222</v>
      </c>
      <c r="C270" s="50" t="s">
        <v>480</v>
      </c>
    </row>
    <row r="271" spans="1:3">
      <c r="A271" s="50" t="s">
        <v>192</v>
      </c>
      <c r="B271" s="57">
        <v>9611</v>
      </c>
      <c r="C271" s="50" t="s">
        <v>232</v>
      </c>
    </row>
    <row r="272" spans="1:3">
      <c r="A272" s="50" t="s">
        <v>192</v>
      </c>
      <c r="B272" s="57">
        <v>9612</v>
      </c>
      <c r="C272" s="50" t="s">
        <v>240</v>
      </c>
    </row>
    <row r="273" spans="1:3">
      <c r="A273" s="50" t="s">
        <v>192</v>
      </c>
      <c r="B273" s="57">
        <v>9613</v>
      </c>
      <c r="C273" s="50" t="s">
        <v>245</v>
      </c>
    </row>
    <row r="274" spans="1:3">
      <c r="A274" s="50" t="s">
        <v>192</v>
      </c>
      <c r="B274" s="57">
        <v>9614</v>
      </c>
      <c r="C274" s="50" t="s">
        <v>251</v>
      </c>
    </row>
    <row r="275" spans="1:3">
      <c r="A275" s="50" t="s">
        <v>192</v>
      </c>
      <c r="B275" s="57">
        <v>9615</v>
      </c>
      <c r="C275" s="50" t="s">
        <v>259</v>
      </c>
    </row>
    <row r="276" spans="1:3">
      <c r="A276" s="50" t="s">
        <v>192</v>
      </c>
      <c r="B276" s="57">
        <v>9616</v>
      </c>
      <c r="C276" s="50" t="s">
        <v>262</v>
      </c>
    </row>
    <row r="277" spans="1:3">
      <c r="A277" s="50" t="s">
        <v>192</v>
      </c>
      <c r="B277" s="57">
        <v>9621</v>
      </c>
      <c r="C277" s="50" t="s">
        <v>481</v>
      </c>
    </row>
    <row r="278" spans="1:3">
      <c r="A278" s="50" t="s">
        <v>192</v>
      </c>
      <c r="B278" s="57">
        <v>9622</v>
      </c>
      <c r="C278" s="50" t="s">
        <v>482</v>
      </c>
    </row>
    <row r="279" spans="1:3">
      <c r="A279" s="50" t="s">
        <v>192</v>
      </c>
      <c r="B279" s="57">
        <v>9623</v>
      </c>
      <c r="C279" s="50" t="s">
        <v>483</v>
      </c>
    </row>
    <row r="280" spans="1:3">
      <c r="A280" s="50" t="s">
        <v>192</v>
      </c>
      <c r="B280" s="57">
        <v>9631</v>
      </c>
      <c r="C280" s="50" t="s">
        <v>402</v>
      </c>
    </row>
    <row r="281" spans="1:3">
      <c r="A281" s="50" t="s">
        <v>192</v>
      </c>
      <c r="B281" s="57">
        <v>9632</v>
      </c>
      <c r="C281" s="50" t="s">
        <v>405</v>
      </c>
    </row>
    <row r="282" spans="1:3">
      <c r="A282" s="50" t="s">
        <v>192</v>
      </c>
      <c r="B282" s="57">
        <v>9633</v>
      </c>
      <c r="C282" s="50" t="s">
        <v>410</v>
      </c>
    </row>
    <row r="283" spans="1:3">
      <c r="A283" s="50" t="s">
        <v>192</v>
      </c>
      <c r="B283" s="57">
        <v>9634</v>
      </c>
      <c r="C283" s="50" t="s">
        <v>413</v>
      </c>
    </row>
    <row r="284" spans="1:3">
      <c r="A284" s="50" t="s">
        <v>192</v>
      </c>
      <c r="B284" s="57">
        <v>9635</v>
      </c>
      <c r="C284" s="50" t="s">
        <v>270</v>
      </c>
    </row>
    <row r="285" spans="1:3">
      <c r="A285" s="50" t="s">
        <v>192</v>
      </c>
      <c r="B285" s="57">
        <v>9636</v>
      </c>
      <c r="C285" s="50" t="s">
        <v>416</v>
      </c>
    </row>
    <row r="286" spans="1:3">
      <c r="A286" s="50" t="s">
        <v>192</v>
      </c>
      <c r="B286" s="57">
        <v>9638</v>
      </c>
      <c r="C286" s="50" t="s">
        <v>366</v>
      </c>
    </row>
    <row r="287" spans="1:3">
      <c r="A287" s="50" t="s">
        <v>192</v>
      </c>
      <c r="B287" s="57">
        <v>9641</v>
      </c>
      <c r="C287" s="50" t="s">
        <v>419</v>
      </c>
    </row>
    <row r="288" spans="1:3">
      <c r="A288" s="50" t="s">
        <v>192</v>
      </c>
      <c r="B288" s="57">
        <v>9642</v>
      </c>
      <c r="C288" s="50" t="s">
        <v>427</v>
      </c>
    </row>
    <row r="289" spans="1:3">
      <c r="A289" s="50" t="s">
        <v>192</v>
      </c>
      <c r="B289" s="57">
        <v>9643</v>
      </c>
      <c r="C289" s="50" t="s">
        <v>434</v>
      </c>
    </row>
    <row r="290" spans="1:3">
      <c r="A290" s="50" t="s">
        <v>192</v>
      </c>
      <c r="B290" s="57">
        <v>9644</v>
      </c>
      <c r="C290" s="50" t="s">
        <v>442</v>
      </c>
    </row>
    <row r="291" spans="1:3">
      <c r="A291" s="50" t="s">
        <v>192</v>
      </c>
      <c r="B291" s="57">
        <v>9651</v>
      </c>
      <c r="C291" s="50" t="s">
        <v>332</v>
      </c>
    </row>
    <row r="292" spans="1:3">
      <c r="A292" s="50" t="s">
        <v>192</v>
      </c>
      <c r="B292" s="57">
        <v>9652</v>
      </c>
      <c r="C292" s="50" t="s">
        <v>449</v>
      </c>
    </row>
    <row r="293" spans="1:3">
      <c r="A293" s="50" t="s">
        <v>192</v>
      </c>
      <c r="B293" s="57">
        <v>9653</v>
      </c>
      <c r="C293" s="50" t="s">
        <v>451</v>
      </c>
    </row>
    <row r="294" spans="1:3">
      <c r="A294" s="50" t="s">
        <v>192</v>
      </c>
      <c r="B294" s="57">
        <v>9661</v>
      </c>
      <c r="C294" s="50" t="s">
        <v>484</v>
      </c>
    </row>
    <row r="295" spans="1:3">
      <c r="A295" s="50" t="s">
        <v>192</v>
      </c>
      <c r="B295" s="57">
        <v>9673</v>
      </c>
      <c r="C295" s="50" t="s">
        <v>485</v>
      </c>
    </row>
    <row r="296" spans="1:3">
      <c r="A296" s="50" t="s">
        <v>192</v>
      </c>
      <c r="B296" s="57">
        <v>9681</v>
      </c>
      <c r="C296" s="50" t="s">
        <v>458</v>
      </c>
    </row>
    <row r="297" spans="1:3">
      <c r="A297" s="50" t="s">
        <v>192</v>
      </c>
      <c r="B297" s="57">
        <v>9683</v>
      </c>
      <c r="C297" s="50" t="s">
        <v>295</v>
      </c>
    </row>
    <row r="298" spans="1:3">
      <c r="A298" s="50" t="s">
        <v>192</v>
      </c>
      <c r="B298" s="57">
        <v>9711</v>
      </c>
      <c r="C298" s="50" t="s">
        <v>460</v>
      </c>
    </row>
    <row r="299" spans="1:3">
      <c r="A299" s="50" t="s">
        <v>192</v>
      </c>
      <c r="B299" s="57">
        <v>9712</v>
      </c>
      <c r="C299" s="50" t="s">
        <v>461</v>
      </c>
    </row>
    <row r="300" spans="1:3">
      <c r="A300" s="50" t="s">
        <v>192</v>
      </c>
      <c r="B300" s="57">
        <v>9721</v>
      </c>
      <c r="C300" s="50" t="s">
        <v>462</v>
      </c>
    </row>
    <row r="301" spans="1:3">
      <c r="A301" s="50" t="s">
        <v>192</v>
      </c>
      <c r="B301" s="57">
        <v>9722</v>
      </c>
      <c r="C301" s="50" t="s">
        <v>463</v>
      </c>
    </row>
    <row r="302" spans="1:3">
      <c r="A302" s="50" t="s">
        <v>192</v>
      </c>
      <c r="B302" s="57">
        <v>9723</v>
      </c>
      <c r="C302" s="50" t="s">
        <v>464</v>
      </c>
    </row>
    <row r="303" spans="1:3">
      <c r="A303" s="50" t="s">
        <v>192</v>
      </c>
      <c r="B303" s="57">
        <v>9724</v>
      </c>
      <c r="C303" s="50" t="s">
        <v>465</v>
      </c>
    </row>
    <row r="304" spans="1:3">
      <c r="A304" s="50" t="s">
        <v>192</v>
      </c>
      <c r="B304" s="57">
        <v>9725</v>
      </c>
      <c r="C304" s="50" t="s">
        <v>466</v>
      </c>
    </row>
    <row r="305" spans="1:3">
      <c r="A305" s="50" t="s">
        <v>192</v>
      </c>
      <c r="B305" s="57">
        <v>9726</v>
      </c>
      <c r="C305" s="50" t="s">
        <v>467</v>
      </c>
    </row>
    <row r="306" spans="1:3">
      <c r="A306" s="50" t="s">
        <v>192</v>
      </c>
      <c r="B306" s="57">
        <v>9731</v>
      </c>
      <c r="C306" s="50" t="s">
        <v>468</v>
      </c>
    </row>
    <row r="307" spans="1:3">
      <c r="A307" s="50" t="s">
        <v>192</v>
      </c>
      <c r="B307" s="57">
        <v>9741</v>
      </c>
      <c r="C307" s="50" t="s">
        <v>469</v>
      </c>
    </row>
    <row r="308" spans="1:3">
      <c r="A308" s="50" t="s">
        <v>192</v>
      </c>
      <c r="B308" s="57">
        <v>9811</v>
      </c>
      <c r="C308" s="50" t="s">
        <v>486</v>
      </c>
    </row>
    <row r="309" spans="1:3">
      <c r="A309" s="50" t="s">
        <v>192</v>
      </c>
      <c r="B309" s="57">
        <v>9821</v>
      </c>
      <c r="C309" s="50" t="s">
        <v>487</v>
      </c>
    </row>
    <row r="310" spans="1:3">
      <c r="A310" s="50" t="s">
        <v>192</v>
      </c>
      <c r="B310" s="57">
        <v>9911</v>
      </c>
      <c r="C310" s="50" t="s">
        <v>488</v>
      </c>
    </row>
    <row r="311" spans="1:3">
      <c r="A311" s="50" t="s">
        <v>192</v>
      </c>
      <c r="B311" s="57">
        <v>9912</v>
      </c>
      <c r="C311" s="50" t="s">
        <v>489</v>
      </c>
    </row>
    <row r="312" spans="1:3">
      <c r="A312" s="50" t="s">
        <v>192</v>
      </c>
      <c r="B312" s="57">
        <v>9913</v>
      </c>
      <c r="C312" s="50" t="s">
        <v>490</v>
      </c>
    </row>
    <row r="313" spans="1:3">
      <c r="A313" s="50" t="s">
        <v>192</v>
      </c>
      <c r="B313" s="57">
        <v>9914</v>
      </c>
      <c r="C313" s="50" t="s">
        <v>491</v>
      </c>
    </row>
    <row r="314" spans="1:3">
      <c r="A314" s="50" t="s">
        <v>192</v>
      </c>
      <c r="B314" s="57">
        <v>9919</v>
      </c>
      <c r="C314" s="50" t="s">
        <v>492</v>
      </c>
    </row>
    <row r="315" spans="1:3">
      <c r="A315" s="50" t="s">
        <v>192</v>
      </c>
      <c r="B315" s="57">
        <v>9961</v>
      </c>
      <c r="C315" s="50" t="s">
        <v>488</v>
      </c>
    </row>
    <row r="316" spans="1:3">
      <c r="A316" s="50" t="s">
        <v>192</v>
      </c>
      <c r="B316" s="57">
        <v>9962</v>
      </c>
      <c r="C316" s="50" t="s">
        <v>489</v>
      </c>
    </row>
    <row r="317" spans="1:3">
      <c r="A317" s="50" t="s">
        <v>192</v>
      </c>
      <c r="B317" s="57">
        <v>9963</v>
      </c>
      <c r="C317" s="50" t="s">
        <v>490</v>
      </c>
    </row>
    <row r="318" spans="1:3">
      <c r="A318" s="50" t="s">
        <v>192</v>
      </c>
      <c r="B318" s="57">
        <v>9964</v>
      </c>
      <c r="C318" s="50" t="s">
        <v>491</v>
      </c>
    </row>
    <row r="319" spans="1:3">
      <c r="A319" s="50" t="s">
        <v>192</v>
      </c>
      <c r="B319" s="57">
        <v>9969</v>
      </c>
      <c r="C319" s="50" t="s">
        <v>492</v>
      </c>
    </row>
  </sheetData>
  <sheetProtection algorithmName="SHA-512" hashValue="K/M+zR0AAVbG5STTOxj3eKC79ErL0ZDEfBTt1wLdS7K3t5Xvf12HRZ5nWB1O49K8Aj38tInMuFKhLD2TFVkqXA==" saltValue="CxJyOEuerpaU71n/BnOI3A==" spinCount="100000" sheet="1" objects="1" scenarios="1"/>
  <autoFilter ref="A1:C2816"/>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sheetPr>
    <tabColor theme="0" tint="-4.9989318521683403E-2"/>
  </sheetPr>
  <dimension ref="A1:J50"/>
  <sheetViews>
    <sheetView workbookViewId="0">
      <selection activeCell="J47" sqref="J47"/>
    </sheetView>
  </sheetViews>
  <sheetFormatPr defaultRowHeight="15"/>
  <cols>
    <col min="1" max="1" width="4.42578125" customWidth="1"/>
    <col min="2" max="2" width="12" style="62" bestFit="1" customWidth="1"/>
    <col min="3" max="3" width="6" customWidth="1"/>
    <col min="4" max="4" width="61.7109375" customWidth="1"/>
    <col min="5" max="5" width="37.42578125" customWidth="1"/>
    <col min="6" max="6" width="23" bestFit="1" customWidth="1"/>
    <col min="7" max="7" width="9" customWidth="1"/>
    <col min="8" max="8" width="49.140625" customWidth="1"/>
    <col min="9" max="9" width="18.7109375" customWidth="1"/>
    <col min="10" max="10" width="12.140625" customWidth="1"/>
  </cols>
  <sheetData>
    <row r="1" spans="1:10" ht="24.75" thickTop="1">
      <c r="A1" s="2" t="s">
        <v>2</v>
      </c>
      <c r="B1" s="11" t="s">
        <v>1</v>
      </c>
      <c r="C1" s="3" t="s">
        <v>3</v>
      </c>
      <c r="D1" s="3" t="s">
        <v>4</v>
      </c>
      <c r="E1" s="3" t="s">
        <v>5</v>
      </c>
      <c r="F1" s="3" t="s">
        <v>6</v>
      </c>
      <c r="G1" s="3" t="s">
        <v>7</v>
      </c>
      <c r="H1" s="3" t="s">
        <v>4</v>
      </c>
      <c r="I1" s="5" t="s">
        <v>38</v>
      </c>
      <c r="J1" s="5" t="s">
        <v>176</v>
      </c>
    </row>
    <row r="2" spans="1:10">
      <c r="A2" s="12">
        <v>55</v>
      </c>
      <c r="B2" s="16">
        <v>35237547014</v>
      </c>
      <c r="C2" s="13">
        <v>49075</v>
      </c>
      <c r="D2" s="14" t="s">
        <v>39</v>
      </c>
      <c r="E2" s="14" t="s">
        <v>40</v>
      </c>
      <c r="F2" s="14" t="s">
        <v>8</v>
      </c>
      <c r="G2" s="17" t="s">
        <v>41</v>
      </c>
      <c r="H2" s="14" t="s">
        <v>39</v>
      </c>
      <c r="I2" s="18" t="s">
        <v>42</v>
      </c>
      <c r="J2" s="18" t="s">
        <v>177</v>
      </c>
    </row>
    <row r="3" spans="1:10">
      <c r="A3" s="12">
        <v>56</v>
      </c>
      <c r="B3" s="16">
        <v>80099091562</v>
      </c>
      <c r="C3" s="13">
        <v>789</v>
      </c>
      <c r="D3" s="14" t="s">
        <v>43</v>
      </c>
      <c r="E3" s="14" t="s">
        <v>44</v>
      </c>
      <c r="F3" s="14" t="s">
        <v>15</v>
      </c>
      <c r="G3" s="15">
        <v>3316734</v>
      </c>
      <c r="H3" s="14" t="s">
        <v>43</v>
      </c>
      <c r="I3" s="18" t="s">
        <v>45</v>
      </c>
      <c r="J3" s="18" t="s">
        <v>157</v>
      </c>
    </row>
    <row r="4" spans="1:10">
      <c r="A4" s="12">
        <v>57</v>
      </c>
      <c r="B4" s="16">
        <v>1076882554</v>
      </c>
      <c r="C4" s="13">
        <v>797</v>
      </c>
      <c r="D4" s="14" t="s">
        <v>46</v>
      </c>
      <c r="E4" s="14" t="s">
        <v>47</v>
      </c>
      <c r="F4" s="14" t="s">
        <v>31</v>
      </c>
      <c r="G4" s="15">
        <v>3303870</v>
      </c>
      <c r="H4" s="14" t="s">
        <v>46</v>
      </c>
      <c r="I4" s="18" t="s">
        <v>45</v>
      </c>
      <c r="J4" s="18" t="s">
        <v>157</v>
      </c>
    </row>
    <row r="5" spans="1:10">
      <c r="A5" s="12">
        <v>58</v>
      </c>
      <c r="B5" s="16">
        <v>34694889661</v>
      </c>
      <c r="C5" s="13">
        <v>23577</v>
      </c>
      <c r="D5" s="14" t="s">
        <v>48</v>
      </c>
      <c r="E5" s="14" t="s">
        <v>49</v>
      </c>
      <c r="F5" s="14" t="s">
        <v>20</v>
      </c>
      <c r="G5" s="15">
        <v>1475444</v>
      </c>
      <c r="H5" s="14" t="s">
        <v>48</v>
      </c>
      <c r="I5" s="18" t="s">
        <v>45</v>
      </c>
      <c r="J5" s="18" t="s">
        <v>157</v>
      </c>
    </row>
    <row r="6" spans="1:10">
      <c r="A6" s="12">
        <v>59</v>
      </c>
      <c r="B6" s="16">
        <v>99575902022</v>
      </c>
      <c r="C6" s="13">
        <v>801</v>
      </c>
      <c r="D6" s="14" t="s">
        <v>50</v>
      </c>
      <c r="E6" s="14" t="s">
        <v>51</v>
      </c>
      <c r="F6" s="14" t="s">
        <v>11</v>
      </c>
      <c r="G6" s="15">
        <v>3123367</v>
      </c>
      <c r="H6" s="14" t="s">
        <v>50</v>
      </c>
      <c r="I6" s="18" t="s">
        <v>45</v>
      </c>
      <c r="J6" s="18" t="s">
        <v>157</v>
      </c>
    </row>
    <row r="7" spans="1:10">
      <c r="A7" s="12">
        <v>60</v>
      </c>
      <c r="B7" s="16">
        <v>61338774671</v>
      </c>
      <c r="C7" s="13">
        <v>810</v>
      </c>
      <c r="D7" s="14" t="s">
        <v>52</v>
      </c>
      <c r="E7" s="14" t="s">
        <v>53</v>
      </c>
      <c r="F7" s="14" t="s">
        <v>24</v>
      </c>
      <c r="G7" s="15">
        <v>3014223</v>
      </c>
      <c r="H7" s="14" t="s">
        <v>52</v>
      </c>
      <c r="I7" s="18" t="s">
        <v>45</v>
      </c>
      <c r="J7" s="18" t="s">
        <v>157</v>
      </c>
    </row>
    <row r="8" spans="1:10">
      <c r="A8" s="12">
        <v>61</v>
      </c>
      <c r="B8" s="16">
        <v>55059300119</v>
      </c>
      <c r="C8" s="13">
        <v>828</v>
      </c>
      <c r="D8" s="14" t="s">
        <v>54</v>
      </c>
      <c r="E8" s="14" t="s">
        <v>16</v>
      </c>
      <c r="F8" s="14" t="s">
        <v>29</v>
      </c>
      <c r="G8" s="15">
        <v>3089240</v>
      </c>
      <c r="H8" s="14" t="s">
        <v>54</v>
      </c>
      <c r="I8" s="18" t="s">
        <v>45</v>
      </c>
      <c r="J8" s="18" t="s">
        <v>157</v>
      </c>
    </row>
    <row r="9" spans="1:10">
      <c r="A9" s="12">
        <v>62</v>
      </c>
      <c r="B9" s="16">
        <v>16391096016</v>
      </c>
      <c r="C9" s="13">
        <v>836</v>
      </c>
      <c r="D9" s="14" t="s">
        <v>55</v>
      </c>
      <c r="E9" s="14" t="s">
        <v>56</v>
      </c>
      <c r="F9" s="14" t="s">
        <v>17</v>
      </c>
      <c r="G9" s="15">
        <v>3321088</v>
      </c>
      <c r="H9" s="14" t="s">
        <v>55</v>
      </c>
      <c r="I9" s="18" t="s">
        <v>45</v>
      </c>
      <c r="J9" s="18" t="s">
        <v>157</v>
      </c>
    </row>
    <row r="10" spans="1:10">
      <c r="A10" s="12">
        <v>63</v>
      </c>
      <c r="B10" s="16">
        <v>35994268014</v>
      </c>
      <c r="C10" s="13">
        <v>844</v>
      </c>
      <c r="D10" s="14" t="s">
        <v>57</v>
      </c>
      <c r="E10" s="14" t="s">
        <v>58</v>
      </c>
      <c r="F10" s="14" t="s">
        <v>10</v>
      </c>
      <c r="G10" s="15">
        <v>3313824</v>
      </c>
      <c r="H10" s="14" t="s">
        <v>57</v>
      </c>
      <c r="I10" s="18" t="s">
        <v>45</v>
      </c>
      <c r="J10" s="18" t="s">
        <v>157</v>
      </c>
    </row>
    <row r="11" spans="1:10">
      <c r="A11" s="12">
        <v>64</v>
      </c>
      <c r="B11" s="16">
        <v>11265594372</v>
      </c>
      <c r="C11" s="13">
        <v>852</v>
      </c>
      <c r="D11" s="14" t="s">
        <v>59</v>
      </c>
      <c r="E11" s="14" t="s">
        <v>14</v>
      </c>
      <c r="F11" s="14" t="s">
        <v>22</v>
      </c>
      <c r="G11" s="15">
        <v>3071162</v>
      </c>
      <c r="H11" s="14" t="s">
        <v>59</v>
      </c>
      <c r="I11" s="18" t="s">
        <v>45</v>
      </c>
      <c r="J11" s="18" t="s">
        <v>157</v>
      </c>
    </row>
    <row r="12" spans="1:10">
      <c r="A12" s="12">
        <v>65</v>
      </c>
      <c r="B12" s="16">
        <v>61469620638</v>
      </c>
      <c r="C12" s="13">
        <v>869</v>
      </c>
      <c r="D12" s="14" t="s">
        <v>60</v>
      </c>
      <c r="E12" s="14" t="s">
        <v>61</v>
      </c>
      <c r="F12" s="14" t="s">
        <v>28</v>
      </c>
      <c r="G12" s="15">
        <v>3118452</v>
      </c>
      <c r="H12" s="14" t="s">
        <v>60</v>
      </c>
      <c r="I12" s="18" t="s">
        <v>45</v>
      </c>
      <c r="J12" s="18" t="s">
        <v>157</v>
      </c>
    </row>
    <row r="13" spans="1:10">
      <c r="A13" s="12">
        <v>66</v>
      </c>
      <c r="B13" s="16">
        <v>97880836355</v>
      </c>
      <c r="C13" s="13">
        <v>43915</v>
      </c>
      <c r="D13" s="14" t="s">
        <v>62</v>
      </c>
      <c r="E13" s="14" t="s">
        <v>63</v>
      </c>
      <c r="F13" s="14" t="s">
        <v>26</v>
      </c>
      <c r="G13" s="15">
        <v>2435411</v>
      </c>
      <c r="H13" s="14" t="s">
        <v>62</v>
      </c>
      <c r="I13" s="18" t="s">
        <v>45</v>
      </c>
      <c r="J13" s="18" t="s">
        <v>157</v>
      </c>
    </row>
    <row r="14" spans="1:10">
      <c r="A14" s="12">
        <v>67</v>
      </c>
      <c r="B14" s="16">
        <v>72801109643</v>
      </c>
      <c r="C14" s="13">
        <v>877</v>
      </c>
      <c r="D14" s="14" t="s">
        <v>64</v>
      </c>
      <c r="E14" s="14" t="s">
        <v>65</v>
      </c>
      <c r="F14" s="14" t="s">
        <v>12</v>
      </c>
      <c r="G14" s="15">
        <v>3006166</v>
      </c>
      <c r="H14" s="14" t="s">
        <v>64</v>
      </c>
      <c r="I14" s="18" t="s">
        <v>45</v>
      </c>
      <c r="J14" s="18" t="s">
        <v>157</v>
      </c>
    </row>
    <row r="15" spans="1:10">
      <c r="A15" s="12">
        <v>68</v>
      </c>
      <c r="B15" s="16">
        <v>37777848565</v>
      </c>
      <c r="C15" s="13">
        <v>44493</v>
      </c>
      <c r="D15" s="14" t="s">
        <v>66</v>
      </c>
      <c r="E15" s="14" t="s">
        <v>25</v>
      </c>
      <c r="F15" s="14" t="s">
        <v>21</v>
      </c>
      <c r="G15" s="15">
        <v>2494841</v>
      </c>
      <c r="H15" s="14" t="s">
        <v>66</v>
      </c>
      <c r="I15" s="18" t="s">
        <v>45</v>
      </c>
      <c r="J15" s="18" t="s">
        <v>157</v>
      </c>
    </row>
    <row r="16" spans="1:10">
      <c r="A16" s="12">
        <v>69</v>
      </c>
      <c r="B16" s="16">
        <v>5275803945</v>
      </c>
      <c r="C16" s="13">
        <v>43636</v>
      </c>
      <c r="D16" s="14" t="s">
        <v>67</v>
      </c>
      <c r="E16" s="14" t="s">
        <v>68</v>
      </c>
      <c r="F16" s="14" t="s">
        <v>27</v>
      </c>
      <c r="G16" s="15">
        <v>2334712</v>
      </c>
      <c r="H16" s="14" t="s">
        <v>67</v>
      </c>
      <c r="I16" s="18" t="s">
        <v>45</v>
      </c>
      <c r="J16" s="18" t="s">
        <v>157</v>
      </c>
    </row>
    <row r="17" spans="1:10">
      <c r="A17" s="12">
        <v>70</v>
      </c>
      <c r="B17" s="16">
        <v>46156591639</v>
      </c>
      <c r="C17" s="13">
        <v>885</v>
      </c>
      <c r="D17" s="14" t="s">
        <v>69</v>
      </c>
      <c r="E17" s="14" t="s">
        <v>70</v>
      </c>
      <c r="F17" s="14" t="s">
        <v>23</v>
      </c>
      <c r="G17" s="15">
        <v>3142019</v>
      </c>
      <c r="H17" s="14" t="s">
        <v>69</v>
      </c>
      <c r="I17" s="18" t="s">
        <v>45</v>
      </c>
      <c r="J17" s="18" t="s">
        <v>157</v>
      </c>
    </row>
    <row r="18" spans="1:10">
      <c r="A18" s="12">
        <v>71</v>
      </c>
      <c r="B18" s="16">
        <v>37363837470</v>
      </c>
      <c r="C18" s="13">
        <v>893</v>
      </c>
      <c r="D18" s="14" t="s">
        <v>71</v>
      </c>
      <c r="E18" s="14" t="s">
        <v>72</v>
      </c>
      <c r="F18" s="14" t="s">
        <v>8</v>
      </c>
      <c r="G18" s="15">
        <v>3224953</v>
      </c>
      <c r="H18" s="14" t="s">
        <v>71</v>
      </c>
      <c r="I18" s="18" t="s">
        <v>45</v>
      </c>
      <c r="J18" s="18" t="s">
        <v>157</v>
      </c>
    </row>
    <row r="19" spans="1:10">
      <c r="A19" s="12">
        <v>72</v>
      </c>
      <c r="B19" s="16">
        <v>46144176176</v>
      </c>
      <c r="C19" s="13">
        <v>764</v>
      </c>
      <c r="D19" s="14" t="s">
        <v>73</v>
      </c>
      <c r="E19" s="14" t="s">
        <v>74</v>
      </c>
      <c r="F19" s="14" t="s">
        <v>8</v>
      </c>
      <c r="G19" s="15">
        <v>3205380</v>
      </c>
      <c r="H19" s="14" t="s">
        <v>73</v>
      </c>
      <c r="I19" s="18" t="s">
        <v>45</v>
      </c>
      <c r="J19" s="18" t="s">
        <v>157</v>
      </c>
    </row>
    <row r="20" spans="1:10">
      <c r="A20" s="12">
        <v>73</v>
      </c>
      <c r="B20" s="16">
        <v>13768042762</v>
      </c>
      <c r="C20" s="13">
        <v>43644</v>
      </c>
      <c r="D20" s="14" t="s">
        <v>75</v>
      </c>
      <c r="E20" s="14" t="s">
        <v>76</v>
      </c>
      <c r="F20" s="14" t="s">
        <v>77</v>
      </c>
      <c r="G20" s="15">
        <v>2326086</v>
      </c>
      <c r="H20" s="14" t="s">
        <v>75</v>
      </c>
      <c r="I20" s="18" t="s">
        <v>45</v>
      </c>
      <c r="J20" s="18" t="s">
        <v>157</v>
      </c>
    </row>
    <row r="21" spans="1:10" ht="24">
      <c r="A21" s="12">
        <v>74</v>
      </c>
      <c r="B21" s="16">
        <v>57527861125</v>
      </c>
      <c r="C21" s="13">
        <v>40623</v>
      </c>
      <c r="D21" s="14" t="s">
        <v>78</v>
      </c>
      <c r="E21" s="14" t="s">
        <v>79</v>
      </c>
      <c r="F21" s="14" t="s">
        <v>8</v>
      </c>
      <c r="G21" s="15">
        <v>1909592</v>
      </c>
      <c r="H21" s="14" t="s">
        <v>78</v>
      </c>
      <c r="I21" s="18" t="s">
        <v>45</v>
      </c>
      <c r="J21" s="18" t="s">
        <v>157</v>
      </c>
    </row>
    <row r="22" spans="1:10">
      <c r="A22" s="12">
        <v>75</v>
      </c>
      <c r="B22" s="16">
        <v>76185043859</v>
      </c>
      <c r="C22" s="13">
        <v>924</v>
      </c>
      <c r="D22" s="14" t="s">
        <v>80</v>
      </c>
      <c r="E22" s="14" t="s">
        <v>81</v>
      </c>
      <c r="F22" s="14" t="s">
        <v>30</v>
      </c>
      <c r="G22" s="15">
        <v>3203727</v>
      </c>
      <c r="H22" s="14" t="s">
        <v>80</v>
      </c>
      <c r="I22" s="18" t="s">
        <v>82</v>
      </c>
      <c r="J22" s="18" t="s">
        <v>178</v>
      </c>
    </row>
    <row r="23" spans="1:10">
      <c r="A23" s="12">
        <v>76</v>
      </c>
      <c r="B23" s="16">
        <v>85570198172</v>
      </c>
      <c r="C23" s="13">
        <v>40631</v>
      </c>
      <c r="D23" s="14" t="s">
        <v>83</v>
      </c>
      <c r="E23" s="14" t="s">
        <v>84</v>
      </c>
      <c r="F23" s="14" t="s">
        <v>85</v>
      </c>
      <c r="G23" s="15">
        <v>2071061</v>
      </c>
      <c r="H23" s="14" t="s">
        <v>83</v>
      </c>
      <c r="I23" s="18" t="s">
        <v>82</v>
      </c>
      <c r="J23" s="18" t="s">
        <v>178</v>
      </c>
    </row>
    <row r="24" spans="1:10">
      <c r="A24" s="12">
        <v>77</v>
      </c>
      <c r="B24" s="16">
        <v>36551793962</v>
      </c>
      <c r="C24" s="13">
        <v>50090</v>
      </c>
      <c r="D24" s="14" t="s">
        <v>86</v>
      </c>
      <c r="E24" s="14" t="s">
        <v>87</v>
      </c>
      <c r="F24" s="14" t="s">
        <v>24</v>
      </c>
      <c r="G24" s="15">
        <v>4857283</v>
      </c>
      <c r="H24" s="14" t="s">
        <v>86</v>
      </c>
      <c r="I24" s="18" t="s">
        <v>82</v>
      </c>
      <c r="J24" s="18" t="s">
        <v>178</v>
      </c>
    </row>
    <row r="25" spans="1:10">
      <c r="A25" s="12">
        <v>78</v>
      </c>
      <c r="B25" s="16">
        <v>57340203536</v>
      </c>
      <c r="C25" s="13">
        <v>908</v>
      </c>
      <c r="D25" s="14" t="s">
        <v>88</v>
      </c>
      <c r="E25" s="14" t="s">
        <v>89</v>
      </c>
      <c r="F25" s="14" t="s">
        <v>28</v>
      </c>
      <c r="G25" s="15">
        <v>3118380</v>
      </c>
      <c r="H25" s="14" t="s">
        <v>88</v>
      </c>
      <c r="I25" s="18" t="s">
        <v>82</v>
      </c>
      <c r="J25" s="18" t="s">
        <v>178</v>
      </c>
    </row>
    <row r="26" spans="1:10">
      <c r="A26" s="12">
        <v>79</v>
      </c>
      <c r="B26" s="16">
        <v>88252913683</v>
      </c>
      <c r="C26" s="13">
        <v>916</v>
      </c>
      <c r="D26" s="14" t="s">
        <v>90</v>
      </c>
      <c r="E26" s="14" t="s">
        <v>91</v>
      </c>
      <c r="F26" s="14" t="s">
        <v>92</v>
      </c>
      <c r="G26" s="15">
        <v>3132170</v>
      </c>
      <c r="H26" s="14" t="s">
        <v>90</v>
      </c>
      <c r="I26" s="18" t="s">
        <v>82</v>
      </c>
      <c r="J26" s="18" t="s">
        <v>178</v>
      </c>
    </row>
    <row r="27" spans="1:10">
      <c r="A27" s="12">
        <v>80</v>
      </c>
      <c r="B27" s="16">
        <v>49483564012</v>
      </c>
      <c r="C27" s="13">
        <v>949</v>
      </c>
      <c r="D27" s="14" t="s">
        <v>93</v>
      </c>
      <c r="E27" s="14" t="s">
        <v>94</v>
      </c>
      <c r="F27" s="14" t="s">
        <v>28</v>
      </c>
      <c r="G27" s="15">
        <v>3751783</v>
      </c>
      <c r="H27" s="14" t="s">
        <v>93</v>
      </c>
      <c r="I27" s="18" t="s">
        <v>82</v>
      </c>
      <c r="J27" s="18" t="s">
        <v>178</v>
      </c>
    </row>
    <row r="28" spans="1:10">
      <c r="A28" s="12">
        <v>81</v>
      </c>
      <c r="B28" s="16">
        <v>57897955082</v>
      </c>
      <c r="C28" s="13">
        <v>6146</v>
      </c>
      <c r="D28" s="14" t="s">
        <v>95</v>
      </c>
      <c r="E28" s="14" t="s">
        <v>96</v>
      </c>
      <c r="F28" s="14" t="s">
        <v>8</v>
      </c>
      <c r="G28" s="15">
        <v>738751</v>
      </c>
      <c r="H28" s="14" t="s">
        <v>95</v>
      </c>
      <c r="I28" s="18" t="s">
        <v>82</v>
      </c>
      <c r="J28" s="18" t="s">
        <v>178</v>
      </c>
    </row>
    <row r="29" spans="1:10">
      <c r="A29" s="12">
        <v>82</v>
      </c>
      <c r="B29" s="16">
        <v>10624495854</v>
      </c>
      <c r="C29" s="13">
        <v>965</v>
      </c>
      <c r="D29" s="14" t="s">
        <v>97</v>
      </c>
      <c r="E29" s="14" t="s">
        <v>98</v>
      </c>
      <c r="F29" s="14" t="s">
        <v>8</v>
      </c>
      <c r="G29" s="15">
        <v>3212084</v>
      </c>
      <c r="H29" s="14" t="s">
        <v>97</v>
      </c>
      <c r="I29" s="18" t="s">
        <v>82</v>
      </c>
      <c r="J29" s="18" t="s">
        <v>178</v>
      </c>
    </row>
    <row r="30" spans="1:10">
      <c r="A30" s="12">
        <v>83</v>
      </c>
      <c r="B30" s="16">
        <v>61689362030</v>
      </c>
      <c r="C30" s="13">
        <v>40682</v>
      </c>
      <c r="D30" s="14" t="s">
        <v>99</v>
      </c>
      <c r="E30" s="19" t="s">
        <v>100</v>
      </c>
      <c r="F30" s="14" t="s">
        <v>8</v>
      </c>
      <c r="G30" s="20">
        <v>1783815</v>
      </c>
      <c r="H30" s="14" t="s">
        <v>99</v>
      </c>
      <c r="I30" s="18" t="s">
        <v>82</v>
      </c>
      <c r="J30" s="18" t="s">
        <v>178</v>
      </c>
    </row>
    <row r="31" spans="1:10">
      <c r="A31" s="12">
        <v>84</v>
      </c>
      <c r="B31" s="16">
        <v>78141312758</v>
      </c>
      <c r="C31" s="13">
        <v>22347</v>
      </c>
      <c r="D31" s="14" t="s">
        <v>101</v>
      </c>
      <c r="E31" s="14" t="s">
        <v>102</v>
      </c>
      <c r="F31" s="14" t="s">
        <v>8</v>
      </c>
      <c r="G31" s="15">
        <v>1425684</v>
      </c>
      <c r="H31" s="14" t="s">
        <v>101</v>
      </c>
      <c r="I31" s="18" t="s">
        <v>82</v>
      </c>
      <c r="J31" s="18" t="s">
        <v>178</v>
      </c>
    </row>
    <row r="32" spans="1:10">
      <c r="A32" s="12">
        <v>85</v>
      </c>
      <c r="B32" s="16">
        <v>94391499491</v>
      </c>
      <c r="C32" s="13">
        <v>973</v>
      </c>
      <c r="D32" s="14" t="s">
        <v>103</v>
      </c>
      <c r="E32" s="14" t="s">
        <v>104</v>
      </c>
      <c r="F32" s="14" t="s">
        <v>8</v>
      </c>
      <c r="G32" s="15">
        <v>3205240</v>
      </c>
      <c r="H32" s="14" t="s">
        <v>103</v>
      </c>
      <c r="I32" s="18" t="s">
        <v>82</v>
      </c>
      <c r="J32" s="18" t="s">
        <v>178</v>
      </c>
    </row>
    <row r="33" spans="1:10">
      <c r="A33" s="12">
        <v>86</v>
      </c>
      <c r="B33" s="16">
        <v>74294482659</v>
      </c>
      <c r="C33" s="13">
        <v>42112</v>
      </c>
      <c r="D33" s="14" t="s">
        <v>105</v>
      </c>
      <c r="E33" s="14" t="s">
        <v>106</v>
      </c>
      <c r="F33" s="14" t="s">
        <v>23</v>
      </c>
      <c r="G33" s="15">
        <v>2106698</v>
      </c>
      <c r="H33" s="14" t="s">
        <v>105</v>
      </c>
      <c r="I33" s="18" t="s">
        <v>82</v>
      </c>
      <c r="J33" s="18" t="s">
        <v>178</v>
      </c>
    </row>
    <row r="34" spans="1:10">
      <c r="A34" s="12">
        <v>87</v>
      </c>
      <c r="B34" s="16">
        <v>88269740410</v>
      </c>
      <c r="C34" s="13">
        <v>990</v>
      </c>
      <c r="D34" s="14" t="s">
        <v>107</v>
      </c>
      <c r="E34" s="14" t="s">
        <v>108</v>
      </c>
      <c r="F34" s="14" t="s">
        <v>28</v>
      </c>
      <c r="G34" s="15">
        <v>3119904</v>
      </c>
      <c r="H34" s="14" t="s">
        <v>107</v>
      </c>
      <c r="I34" s="18" t="s">
        <v>82</v>
      </c>
      <c r="J34" s="18" t="s">
        <v>178</v>
      </c>
    </row>
    <row r="35" spans="1:10">
      <c r="A35" s="12">
        <v>88</v>
      </c>
      <c r="B35" s="16">
        <v>45589739612</v>
      </c>
      <c r="C35" s="13">
        <v>1003</v>
      </c>
      <c r="D35" s="14" t="s">
        <v>109</v>
      </c>
      <c r="E35" s="14" t="s">
        <v>110</v>
      </c>
      <c r="F35" s="14" t="s">
        <v>24</v>
      </c>
      <c r="G35" s="15">
        <v>3014207</v>
      </c>
      <c r="H35" s="14" t="s">
        <v>109</v>
      </c>
      <c r="I35" s="18" t="s">
        <v>82</v>
      </c>
      <c r="J35" s="18" t="s">
        <v>178</v>
      </c>
    </row>
    <row r="36" spans="1:10">
      <c r="A36" s="12">
        <v>89</v>
      </c>
      <c r="B36" s="16">
        <v>11298572202</v>
      </c>
      <c r="C36" s="13">
        <v>1011</v>
      </c>
      <c r="D36" s="14" t="s">
        <v>111</v>
      </c>
      <c r="E36" s="14" t="s">
        <v>112</v>
      </c>
      <c r="F36" s="14" t="s">
        <v>9</v>
      </c>
      <c r="G36" s="15">
        <v>207349</v>
      </c>
      <c r="H36" s="14" t="s">
        <v>111</v>
      </c>
      <c r="I36" s="18" t="s">
        <v>82</v>
      </c>
      <c r="J36" s="18" t="s">
        <v>178</v>
      </c>
    </row>
    <row r="37" spans="1:10">
      <c r="A37" s="12">
        <v>90</v>
      </c>
      <c r="B37" s="16">
        <v>5703458858</v>
      </c>
      <c r="C37" s="13">
        <v>47908</v>
      </c>
      <c r="D37" s="14" t="s">
        <v>113</v>
      </c>
      <c r="E37" s="14" t="s">
        <v>114</v>
      </c>
      <c r="F37" s="14" t="s">
        <v>27</v>
      </c>
      <c r="G37" s="15">
        <v>4016408</v>
      </c>
      <c r="H37" s="14" t="s">
        <v>113</v>
      </c>
      <c r="I37" s="18" t="s">
        <v>82</v>
      </c>
      <c r="J37" s="18" t="s">
        <v>178</v>
      </c>
    </row>
    <row r="38" spans="1:10">
      <c r="A38" s="12">
        <v>91</v>
      </c>
      <c r="B38" s="16">
        <v>28048960411</v>
      </c>
      <c r="C38" s="13">
        <v>1020</v>
      </c>
      <c r="D38" s="14" t="s">
        <v>115</v>
      </c>
      <c r="E38" s="14" t="s">
        <v>116</v>
      </c>
      <c r="F38" s="14" t="s">
        <v>8</v>
      </c>
      <c r="G38" s="15">
        <v>3205258</v>
      </c>
      <c r="H38" s="14" t="s">
        <v>115</v>
      </c>
      <c r="I38" s="18" t="s">
        <v>82</v>
      </c>
      <c r="J38" s="18" t="s">
        <v>178</v>
      </c>
    </row>
    <row r="39" spans="1:10">
      <c r="A39" s="12">
        <v>92</v>
      </c>
      <c r="B39" s="16">
        <v>4200585015</v>
      </c>
      <c r="C39" s="13">
        <v>1038</v>
      </c>
      <c r="D39" s="14" t="s">
        <v>117</v>
      </c>
      <c r="E39" s="14" t="s">
        <v>118</v>
      </c>
      <c r="F39" s="14" t="s">
        <v>8</v>
      </c>
      <c r="G39" s="15">
        <v>3270564</v>
      </c>
      <c r="H39" s="14" t="s">
        <v>117</v>
      </c>
      <c r="I39" s="18" t="s">
        <v>82</v>
      </c>
      <c r="J39" s="18" t="s">
        <v>178</v>
      </c>
    </row>
    <row r="40" spans="1:10">
      <c r="A40" s="12">
        <v>93</v>
      </c>
      <c r="B40" s="16">
        <v>47076735780</v>
      </c>
      <c r="C40" s="13">
        <v>43907</v>
      </c>
      <c r="D40" s="14" t="s">
        <v>119</v>
      </c>
      <c r="E40" s="14" t="s">
        <v>120</v>
      </c>
      <c r="F40" s="14" t="s">
        <v>18</v>
      </c>
      <c r="G40" s="15">
        <v>2298651</v>
      </c>
      <c r="H40" s="14" t="s">
        <v>119</v>
      </c>
      <c r="I40" s="18" t="s">
        <v>82</v>
      </c>
      <c r="J40" s="18" t="s">
        <v>178</v>
      </c>
    </row>
    <row r="41" spans="1:10">
      <c r="A41" s="12">
        <v>94</v>
      </c>
      <c r="B41" s="16">
        <v>75800149192</v>
      </c>
      <c r="C41" s="13">
        <v>49384</v>
      </c>
      <c r="D41" s="14" t="s">
        <v>121</v>
      </c>
      <c r="E41" s="14" t="s">
        <v>122</v>
      </c>
      <c r="F41" s="14" t="s">
        <v>19</v>
      </c>
      <c r="G41" s="15">
        <v>4449274</v>
      </c>
      <c r="H41" s="14" t="s">
        <v>121</v>
      </c>
      <c r="I41" s="18" t="s">
        <v>82</v>
      </c>
      <c r="J41" s="18" t="s">
        <v>178</v>
      </c>
    </row>
    <row r="42" spans="1:10">
      <c r="A42" s="12">
        <v>95</v>
      </c>
      <c r="B42" s="16">
        <v>78027759648</v>
      </c>
      <c r="C42" s="21">
        <v>22242</v>
      </c>
      <c r="D42" s="4" t="s">
        <v>123</v>
      </c>
      <c r="E42" s="4" t="s">
        <v>124</v>
      </c>
      <c r="F42" s="4" t="s">
        <v>8</v>
      </c>
      <c r="G42" s="20">
        <v>1426672</v>
      </c>
      <c r="H42" s="4" t="s">
        <v>123</v>
      </c>
      <c r="I42" s="18" t="s">
        <v>82</v>
      </c>
      <c r="J42" s="18" t="s">
        <v>178</v>
      </c>
    </row>
    <row r="43" spans="1:10">
      <c r="A43" s="12">
        <v>96</v>
      </c>
      <c r="B43" s="16">
        <v>24929691978</v>
      </c>
      <c r="C43" s="13">
        <v>932</v>
      </c>
      <c r="D43" s="14" t="s">
        <v>125</v>
      </c>
      <c r="E43" s="14" t="s">
        <v>126</v>
      </c>
      <c r="F43" s="14" t="s">
        <v>13</v>
      </c>
      <c r="G43" s="15">
        <v>3125483</v>
      </c>
      <c r="H43" s="14" t="s">
        <v>125</v>
      </c>
      <c r="I43" s="18" t="s">
        <v>82</v>
      </c>
      <c r="J43" s="18" t="s">
        <v>178</v>
      </c>
    </row>
    <row r="44" spans="1:10">
      <c r="A44" s="12">
        <v>97</v>
      </c>
      <c r="B44" s="16">
        <v>37280079200</v>
      </c>
      <c r="C44" s="13">
        <v>23593</v>
      </c>
      <c r="D44" s="14" t="s">
        <v>127</v>
      </c>
      <c r="E44" s="14" t="s">
        <v>128</v>
      </c>
      <c r="F44" s="14" t="s">
        <v>129</v>
      </c>
      <c r="G44" s="15">
        <v>3201678</v>
      </c>
      <c r="H44" s="14" t="s">
        <v>127</v>
      </c>
      <c r="I44" s="18" t="s">
        <v>82</v>
      </c>
      <c r="J44" s="18" t="s">
        <v>178</v>
      </c>
    </row>
    <row r="45" spans="1:10">
      <c r="A45" s="12">
        <v>98</v>
      </c>
      <c r="B45" s="16">
        <v>28251263363</v>
      </c>
      <c r="C45" s="13">
        <v>1046</v>
      </c>
      <c r="D45" s="14" t="s">
        <v>130</v>
      </c>
      <c r="E45" s="14" t="s">
        <v>131</v>
      </c>
      <c r="F45" s="14" t="s">
        <v>8</v>
      </c>
      <c r="G45" s="15">
        <v>3213862</v>
      </c>
      <c r="H45" s="14" t="s">
        <v>130</v>
      </c>
      <c r="I45" s="18" t="s">
        <v>42</v>
      </c>
      <c r="J45" s="18" t="s">
        <v>179</v>
      </c>
    </row>
    <row r="46" spans="1:10">
      <c r="A46" s="12">
        <v>99</v>
      </c>
      <c r="B46" s="16">
        <v>8647229584</v>
      </c>
      <c r="C46" s="13">
        <v>22339</v>
      </c>
      <c r="D46" s="14" t="s">
        <v>132</v>
      </c>
      <c r="E46" s="14" t="s">
        <v>133</v>
      </c>
      <c r="F46" s="14" t="s">
        <v>8</v>
      </c>
      <c r="G46" s="15">
        <v>1250795</v>
      </c>
      <c r="H46" s="14" t="s">
        <v>132</v>
      </c>
      <c r="I46" s="18" t="s">
        <v>42</v>
      </c>
      <c r="J46" s="18" t="s">
        <v>180</v>
      </c>
    </row>
    <row r="47" spans="1:10">
      <c r="A47" s="12">
        <v>100</v>
      </c>
      <c r="B47" s="16">
        <v>12091168733</v>
      </c>
      <c r="C47" s="13">
        <v>23585</v>
      </c>
      <c r="D47" s="14" t="s">
        <v>134</v>
      </c>
      <c r="E47" s="14" t="s">
        <v>135</v>
      </c>
      <c r="F47" s="14" t="s">
        <v>8</v>
      </c>
      <c r="G47" s="15">
        <v>1494449</v>
      </c>
      <c r="H47" s="14" t="s">
        <v>134</v>
      </c>
      <c r="I47" s="18" t="s">
        <v>42</v>
      </c>
    </row>
    <row r="48" spans="1:10">
      <c r="A48" s="12">
        <v>101</v>
      </c>
      <c r="B48" s="16">
        <v>10852199405</v>
      </c>
      <c r="C48" s="13">
        <v>25878</v>
      </c>
      <c r="D48" s="14" t="s">
        <v>136</v>
      </c>
      <c r="E48" s="14" t="s">
        <v>131</v>
      </c>
      <c r="F48" s="14" t="s">
        <v>8</v>
      </c>
      <c r="G48" s="15">
        <v>3205479</v>
      </c>
      <c r="H48" s="14" t="s">
        <v>136</v>
      </c>
      <c r="I48" s="18" t="s">
        <v>42</v>
      </c>
      <c r="J48" s="31" t="s">
        <v>181</v>
      </c>
    </row>
    <row r="49" spans="1:10">
      <c r="A49" s="12">
        <v>102</v>
      </c>
      <c r="B49" s="16">
        <v>27103918402</v>
      </c>
      <c r="C49" s="13">
        <v>44926</v>
      </c>
      <c r="D49" s="14" t="s">
        <v>137</v>
      </c>
      <c r="E49" s="14" t="s">
        <v>138</v>
      </c>
      <c r="F49" s="14" t="s">
        <v>8</v>
      </c>
      <c r="G49" s="15">
        <v>2275341</v>
      </c>
      <c r="H49" s="14" t="s">
        <v>137</v>
      </c>
      <c r="I49" s="18" t="s">
        <v>42</v>
      </c>
      <c r="J49" s="31" t="s">
        <v>182</v>
      </c>
    </row>
    <row r="50" spans="1:10">
      <c r="A50" s="12">
        <v>103</v>
      </c>
      <c r="B50" s="16">
        <v>42850342757</v>
      </c>
      <c r="C50" s="13">
        <v>45189</v>
      </c>
      <c r="D50" s="14" t="s">
        <v>139</v>
      </c>
      <c r="E50" s="14" t="s">
        <v>140</v>
      </c>
      <c r="F50" s="14" t="s">
        <v>23</v>
      </c>
      <c r="G50" s="15">
        <v>2479184</v>
      </c>
      <c r="H50" s="14" t="s">
        <v>139</v>
      </c>
      <c r="I50" s="18" t="s">
        <v>42</v>
      </c>
      <c r="J50" s="31" t="s">
        <v>183</v>
      </c>
    </row>
  </sheetData>
  <sheetProtection algorithmName="SHA-512" hashValue="2+BVGbcHB5jAhcGGUQbi4EVDPEfwE82NRFq+5GdLQH+HXUH14w/1ADW9UBoNz5J6Yqvzlzl6UtjzYoeHfVTJHw==" saltValue="bN4+nsP9dnDyyecqZ3nPoA==" spinCount="100000" sheet="1" objects="1" scenarios="1" sort="0" autoFilter="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sheetPr>
    <tabColor theme="0" tint="-4.9989318521683403E-2"/>
  </sheetPr>
  <dimension ref="A1:A28"/>
  <sheetViews>
    <sheetView workbookViewId="0">
      <selection activeCell="A6" sqref="A6"/>
    </sheetView>
  </sheetViews>
  <sheetFormatPr defaultRowHeight="15"/>
  <cols>
    <col min="1" max="1" width="46.5703125" bestFit="1" customWidth="1"/>
  </cols>
  <sheetData>
    <row r="1" spans="1:1">
      <c r="A1" t="s">
        <v>170</v>
      </c>
    </row>
    <row r="2" spans="1:1">
      <c r="A2" t="s">
        <v>156</v>
      </c>
    </row>
    <row r="3" spans="1:1">
      <c r="A3" s="1" t="s">
        <v>151</v>
      </c>
    </row>
    <row r="4" spans="1:1">
      <c r="A4" t="s">
        <v>167</v>
      </c>
    </row>
    <row r="5" spans="1:1">
      <c r="A5" t="s">
        <v>168</v>
      </c>
    </row>
    <row r="6" spans="1:1">
      <c r="A6" s="1" t="s">
        <v>147</v>
      </c>
    </row>
    <row r="7" spans="1:1">
      <c r="A7" t="s">
        <v>159</v>
      </c>
    </row>
    <row r="8" spans="1:1">
      <c r="A8" t="s">
        <v>166</v>
      </c>
    </row>
    <row r="9" spans="1:1">
      <c r="A9" t="s">
        <v>160</v>
      </c>
    </row>
    <row r="10" spans="1:1">
      <c r="A10" t="s">
        <v>164</v>
      </c>
    </row>
    <row r="11" spans="1:1">
      <c r="A11" s="1" t="s">
        <v>154</v>
      </c>
    </row>
    <row r="12" spans="1:1">
      <c r="A12" s="1" t="s">
        <v>155</v>
      </c>
    </row>
    <row r="13" spans="1:1">
      <c r="A13" s="1" t="s">
        <v>149</v>
      </c>
    </row>
    <row r="14" spans="1:1">
      <c r="A14" s="1" t="s">
        <v>152</v>
      </c>
    </row>
    <row r="15" spans="1:1">
      <c r="A15" s="1" t="s">
        <v>148</v>
      </c>
    </row>
    <row r="16" spans="1:1">
      <c r="A16" t="s">
        <v>158</v>
      </c>
    </row>
    <row r="17" spans="1:1">
      <c r="A17" t="s">
        <v>174</v>
      </c>
    </row>
    <row r="18" spans="1:1">
      <c r="A18" s="1" t="s">
        <v>146</v>
      </c>
    </row>
    <row r="19" spans="1:1">
      <c r="A19" t="s">
        <v>162</v>
      </c>
    </row>
    <row r="20" spans="1:1">
      <c r="A20" s="1" t="s">
        <v>153</v>
      </c>
    </row>
    <row r="21" spans="1:1">
      <c r="A21" t="s">
        <v>169</v>
      </c>
    </row>
    <row r="22" spans="1:1">
      <c r="A22" t="s">
        <v>161</v>
      </c>
    </row>
    <row r="23" spans="1:1">
      <c r="A23" s="1" t="s">
        <v>150</v>
      </c>
    </row>
    <row r="24" spans="1:1">
      <c r="A24" t="s">
        <v>173</v>
      </c>
    </row>
    <row r="25" spans="1:1">
      <c r="A25" t="s">
        <v>163</v>
      </c>
    </row>
    <row r="26" spans="1:1">
      <c r="A26" t="s">
        <v>172</v>
      </c>
    </row>
    <row r="27" spans="1:1">
      <c r="A27" t="s">
        <v>165</v>
      </c>
    </row>
    <row r="28" spans="1:1">
      <c r="A28" t="s">
        <v>171</v>
      </c>
    </row>
  </sheetData>
  <sheetProtection algorithmName="SHA-512" hashValue="NZH98vpbg3/1jyVQS4/8UkM1FsGdDAwM6c+snfVOf/0p4FsENqSLUENqNLZW0sN1fCY31CJwllLn0fAxdptkqg==" saltValue="+mLbZ0p9Acik7aXSOfjV9A==" spinCount="100000" sheet="1" objects="1" scenarios="1"/>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2</vt:i4>
      </vt:variant>
    </vt:vector>
  </HeadingPairs>
  <TitlesOfParts>
    <vt:vector size="9" baseType="lpstr">
      <vt:lpstr>1. OSNOVNI PODACI</vt:lpstr>
      <vt:lpstr>2. PLAN PROGRAMA</vt:lpstr>
      <vt:lpstr>3.A PRORAČUNSKI PLAN-prihodi</vt:lpstr>
      <vt:lpstr>3.B PRORAČUNSKI PLAN-rashodi</vt:lpstr>
      <vt:lpstr>Kontni plan</vt:lpstr>
      <vt:lpstr>Registar proračunskih korisnika</vt:lpstr>
      <vt:lpstr>Programske djelatnosti</vt:lpstr>
      <vt:lpstr>'2. PLAN PROGRAMA'!_Toc125454354</vt:lpstr>
      <vt:lpstr>Djelatnosti</vt:lpstr>
    </vt:vector>
  </TitlesOfParts>
  <Company>Ministarstvo Kulture RH</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Krešimir Račić</dc:creator>
  <cp:lastModifiedBy>Julijeta Vugrinec</cp:lastModifiedBy>
  <cp:lastPrinted>2018-07-26T12:48:12Z</cp:lastPrinted>
  <dcterms:created xsi:type="dcterms:W3CDTF">2015-03-06T11:16:18Z</dcterms:created>
  <dcterms:modified xsi:type="dcterms:W3CDTF">2018-12-13T14:08:35Z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