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Ravnateljica\OneDrive\Radna površina\HKZASL\HKZASL Upravno vijeće\Sjednice Upravnog vijeća 2024-2028\UV 1-sjednica\"/>
    </mc:Choice>
  </mc:AlternateContent>
  <xr:revisionPtr revIDLastSave="0" documentId="13_ncr:1_{6090AC0A-DCFD-4162-B9D3-082BD15D9ABA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SAŽETAK" sheetId="1" r:id="rId1"/>
    <sheet name=" Račun prihoda i rashoda-ekonom" sheetId="3" r:id="rId2"/>
    <sheet name=" Račun prihoda i rashoda-izvori" sheetId="9" r:id="rId3"/>
    <sheet name=" Račun rashoda-funkcija" sheetId="10" r:id="rId4"/>
    <sheet name=" Račun financiranja-ekonomska" sheetId="11" r:id="rId5"/>
    <sheet name=" Račun financiranja-izvori" sheetId="12" r:id="rId6"/>
    <sheet name="POSEBNI DIO" sheetId="7" r:id="rId7"/>
  </sheets>
  <definedNames>
    <definedName name="_xlnm.Print_Area" localSheetId="4">' Račun financiranja-ekonomska'!$A$1:$H$9</definedName>
    <definedName name="_xlnm.Print_Area" localSheetId="5">' Račun financiranja-izvori'!$A$1:$F$8</definedName>
    <definedName name="_xlnm.Print_Area" localSheetId="1">' Račun prihoda i rashoda-ekonom'!$A$1:$H$28</definedName>
    <definedName name="_xlnm.Print_Area" localSheetId="2">' Račun prihoda i rashoda-izvori'!$A$1:$F$23</definedName>
    <definedName name="_xlnm.Print_Area" localSheetId="3">' Račun rashoda-funkcija'!$A$1:$F$8</definedName>
    <definedName name="_xlnm.Print_Area" localSheetId="6">'POSEBNI DIO'!$A$2:$G$23</definedName>
    <definedName name="_xlnm.Print_Area" localSheetId="0">SAŽETAK!$A$2:$J$32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4" i="11" l="1"/>
  <c r="G34" i="11"/>
  <c r="F34" i="11"/>
  <c r="F68" i="11"/>
  <c r="F64" i="11"/>
  <c r="F63" i="11"/>
  <c r="E57" i="11"/>
  <c r="E64" i="11"/>
  <c r="G21" i="3"/>
  <c r="G11" i="3"/>
  <c r="B6" i="12" l="1"/>
  <c r="E31" i="7"/>
  <c r="F31" i="7"/>
  <c r="G31" i="7"/>
  <c r="E22" i="7"/>
  <c r="F11" i="12"/>
  <c r="F61" i="11"/>
  <c r="F57" i="11"/>
  <c r="F30" i="11"/>
  <c r="G26" i="3"/>
  <c r="G20" i="3" s="1"/>
  <c r="F11" i="3"/>
  <c r="F21" i="3"/>
  <c r="F26" i="3"/>
  <c r="D35" i="7"/>
  <c r="E35" i="7"/>
  <c r="F35" i="7"/>
  <c r="G35" i="7"/>
  <c r="D33" i="7"/>
  <c r="E33" i="7"/>
  <c r="F33" i="7"/>
  <c r="G33" i="7"/>
  <c r="D31" i="7"/>
  <c r="D27" i="7"/>
  <c r="E27" i="7"/>
  <c r="F27" i="7"/>
  <c r="G27" i="7"/>
  <c r="D22" i="7"/>
  <c r="F22" i="7"/>
  <c r="G22" i="7"/>
  <c r="D17" i="7"/>
  <c r="E17" i="7"/>
  <c r="F17" i="7"/>
  <c r="G17" i="7"/>
  <c r="D15" i="7"/>
  <c r="D9" i="7"/>
  <c r="D8" i="7" s="1"/>
  <c r="E9" i="7"/>
  <c r="E8" i="7" s="1"/>
  <c r="F9" i="7"/>
  <c r="F8" i="7" s="1"/>
  <c r="G9" i="7"/>
  <c r="G8" i="7" s="1"/>
  <c r="E29" i="11"/>
  <c r="E61" i="11"/>
  <c r="H64" i="11"/>
  <c r="E68" i="11"/>
  <c r="H68" i="11"/>
  <c r="G68" i="11"/>
  <c r="D68" i="11"/>
  <c r="E21" i="11"/>
  <c r="F21" i="11"/>
  <c r="G21" i="11"/>
  <c r="H21" i="11"/>
  <c r="D21" i="11"/>
  <c r="E15" i="11"/>
  <c r="C6" i="9"/>
  <c r="C21" i="9"/>
  <c r="E21" i="3"/>
  <c r="F20" i="3" l="1"/>
  <c r="F29" i="11"/>
  <c r="D30" i="7"/>
  <c r="D21" i="7"/>
  <c r="D14" i="7"/>
  <c r="G30" i="7"/>
  <c r="F30" i="7"/>
  <c r="E30" i="7"/>
  <c r="G21" i="7"/>
  <c r="F21" i="7"/>
  <c r="E21" i="7"/>
  <c r="G14" i="7"/>
  <c r="F14" i="7"/>
  <c r="E14" i="7"/>
  <c r="E63" i="11"/>
  <c r="E28" i="11" s="1"/>
  <c r="G63" i="11"/>
  <c r="H63" i="11"/>
  <c r="G29" i="1"/>
  <c r="H29" i="1"/>
  <c r="I29" i="1"/>
  <c r="J29" i="1"/>
  <c r="F28" i="11" l="1"/>
  <c r="D20" i="7"/>
  <c r="E20" i="7"/>
  <c r="F20" i="7"/>
  <c r="G20" i="7"/>
  <c r="D13" i="7"/>
  <c r="E13" i="7"/>
  <c r="F13" i="7"/>
  <c r="G13" i="7"/>
  <c r="D7" i="7"/>
  <c r="E7" i="7"/>
  <c r="F7" i="7"/>
  <c r="G7" i="7"/>
  <c r="C27" i="7"/>
  <c r="C22" i="7"/>
  <c r="C31" i="7"/>
  <c r="C33" i="7"/>
  <c r="C35" i="7"/>
  <c r="C15" i="7"/>
  <c r="C17" i="7"/>
  <c r="C9" i="7"/>
  <c r="C8" i="7" s="1"/>
  <c r="C7" i="7" s="1"/>
  <c r="D12" i="11"/>
  <c r="D11" i="11" s="1"/>
  <c r="D15" i="11"/>
  <c r="D21" i="3"/>
  <c r="C21" i="7" l="1"/>
  <c r="C30" i="7"/>
  <c r="D6" i="7"/>
  <c r="G6" i="7"/>
  <c r="F6" i="7"/>
  <c r="E6" i="7"/>
  <c r="C14" i="7"/>
  <c r="C13" i="7" s="1"/>
  <c r="B13" i="9"/>
  <c r="C6" i="7" l="1"/>
  <c r="C20" i="7"/>
  <c r="F29" i="1"/>
  <c r="H30" i="11"/>
  <c r="G30" i="11"/>
  <c r="E34" i="11"/>
  <c r="E30" i="11"/>
  <c r="D64" i="11"/>
  <c r="D63" i="11" s="1"/>
  <c r="H34" i="11"/>
  <c r="D34" i="11"/>
  <c r="D30" i="11"/>
  <c r="G57" i="11"/>
  <c r="H57" i="11"/>
  <c r="D57" i="11"/>
  <c r="G61" i="11"/>
  <c r="H61" i="11"/>
  <c r="D61" i="11"/>
  <c r="F15" i="11"/>
  <c r="E12" i="11"/>
  <c r="F12" i="11"/>
  <c r="G12" i="11"/>
  <c r="H12" i="11"/>
  <c r="G15" i="11"/>
  <c r="H15" i="11"/>
  <c r="C22" i="12"/>
  <c r="D22" i="12"/>
  <c r="E22" i="12"/>
  <c r="F22" i="12"/>
  <c r="C20" i="12"/>
  <c r="D20" i="12"/>
  <c r="E20" i="12"/>
  <c r="F20" i="12"/>
  <c r="C18" i="12"/>
  <c r="D18" i="12"/>
  <c r="E18" i="12"/>
  <c r="F18" i="12"/>
  <c r="C16" i="12"/>
  <c r="D16" i="12"/>
  <c r="E16" i="12"/>
  <c r="F16" i="12"/>
  <c r="C13" i="12"/>
  <c r="D13" i="12"/>
  <c r="E13" i="12"/>
  <c r="F13" i="12"/>
  <c r="C11" i="12"/>
  <c r="D11" i="12"/>
  <c r="E11" i="12"/>
  <c r="C9" i="12"/>
  <c r="D9" i="12"/>
  <c r="E9" i="12"/>
  <c r="F9" i="12"/>
  <c r="C7" i="12"/>
  <c r="D7" i="12"/>
  <c r="E7" i="12"/>
  <c r="F7" i="12"/>
  <c r="B13" i="12"/>
  <c r="B11" i="12"/>
  <c r="B20" i="12"/>
  <c r="F11" i="9"/>
  <c r="E11" i="9"/>
  <c r="D11" i="9"/>
  <c r="C11" i="9"/>
  <c r="B11" i="9"/>
  <c r="C13" i="9"/>
  <c r="D13" i="9"/>
  <c r="E13" i="9"/>
  <c r="F13" i="9"/>
  <c r="H21" i="3"/>
  <c r="H17" i="1"/>
  <c r="I17" i="1"/>
  <c r="J17" i="1"/>
  <c r="H14" i="1"/>
  <c r="I14" i="1"/>
  <c r="J14" i="1"/>
  <c r="C7" i="10"/>
  <c r="C6" i="10" s="1"/>
  <c r="D7" i="10"/>
  <c r="D6" i="10" s="1"/>
  <c r="E7" i="10"/>
  <c r="E6" i="10" s="1"/>
  <c r="F7" i="10"/>
  <c r="F6" i="10" s="1"/>
  <c r="B7" i="10"/>
  <c r="B6" i="10" s="1"/>
  <c r="D21" i="9"/>
  <c r="E21" i="9"/>
  <c r="F21" i="9"/>
  <c r="B21" i="9"/>
  <c r="C23" i="9"/>
  <c r="D23" i="9"/>
  <c r="E23" i="9"/>
  <c r="F23" i="9"/>
  <c r="C19" i="9"/>
  <c r="D19" i="9"/>
  <c r="E19" i="9"/>
  <c r="F19" i="9"/>
  <c r="C17" i="9"/>
  <c r="D17" i="9"/>
  <c r="E17" i="9"/>
  <c r="F17" i="9"/>
  <c r="B17" i="9"/>
  <c r="B19" i="9"/>
  <c r="B23" i="9"/>
  <c r="C9" i="9"/>
  <c r="D9" i="9"/>
  <c r="E9" i="9"/>
  <c r="F9" i="9"/>
  <c r="C7" i="9"/>
  <c r="D7" i="9"/>
  <c r="E7" i="9"/>
  <c r="F7" i="9"/>
  <c r="B7" i="9"/>
  <c r="B9" i="9"/>
  <c r="B22" i="12"/>
  <c r="B18" i="12"/>
  <c r="B16" i="12"/>
  <c r="B9" i="12"/>
  <c r="B7" i="12"/>
  <c r="E26" i="3"/>
  <c r="H26" i="3"/>
  <c r="D26" i="3"/>
  <c r="E11" i="3"/>
  <c r="E10" i="3" s="1"/>
  <c r="F10" i="3"/>
  <c r="G10" i="3"/>
  <c r="H11" i="3"/>
  <c r="H10" i="3" s="1"/>
  <c r="D11" i="3"/>
  <c r="D10" i="3" s="1"/>
  <c r="E6" i="9" l="1"/>
  <c r="H29" i="11"/>
  <c r="G29" i="11"/>
  <c r="F6" i="9"/>
  <c r="D6" i="9"/>
  <c r="B15" i="12"/>
  <c r="C6" i="12"/>
  <c r="B16" i="9"/>
  <c r="B6" i="9"/>
  <c r="F16" i="9"/>
  <c r="E16" i="9"/>
  <c r="D16" i="9"/>
  <c r="D20" i="3"/>
  <c r="H18" i="1"/>
  <c r="H30" i="1" s="1"/>
  <c r="D29" i="11"/>
  <c r="G11" i="11"/>
  <c r="G10" i="11" s="1"/>
  <c r="F11" i="11"/>
  <c r="F10" i="11" s="1"/>
  <c r="H11" i="11"/>
  <c r="H10" i="11" s="1"/>
  <c r="E11" i="11"/>
  <c r="E10" i="11" s="1"/>
  <c r="F6" i="12"/>
  <c r="E6" i="12"/>
  <c r="D6" i="12"/>
  <c r="F15" i="12"/>
  <c r="E15" i="12"/>
  <c r="D15" i="12"/>
  <c r="C15" i="12"/>
  <c r="C16" i="9"/>
  <c r="H20" i="3"/>
  <c r="E20" i="3"/>
  <c r="J18" i="1"/>
  <c r="J30" i="1" s="1"/>
  <c r="I18" i="1"/>
  <c r="I30" i="1" s="1"/>
  <c r="D10" i="11"/>
  <c r="D28" i="11" l="1"/>
  <c r="G28" i="11"/>
  <c r="H28" i="11"/>
  <c r="G17" i="1"/>
  <c r="G14" i="1"/>
  <c r="G18" i="1" l="1"/>
  <c r="G30" i="1" s="1"/>
  <c r="F14" i="1"/>
  <c r="F17" i="1"/>
  <c r="F18" i="1" l="1"/>
  <c r="F30" i="1" s="1"/>
</calcChain>
</file>

<file path=xl/sharedStrings.xml><?xml version="1.0" encoding="utf-8"?>
<sst xmlns="http://schemas.openxmlformats.org/spreadsheetml/2006/main" count="284" uniqueCount="164">
  <si>
    <t>PRIHODI UKUPNO</t>
  </si>
  <si>
    <t>RASHODI UKUPNO</t>
  </si>
  <si>
    <t>RAZLIKA - VIŠAK / MANJAK</t>
  </si>
  <si>
    <t>NETO FINANCIRANJE</t>
  </si>
  <si>
    <t>VIŠAK / MANJAK + NETO FINANCIRANJE</t>
  </si>
  <si>
    <t xml:space="preserve">A. RAČUN PRIHODA I RASHODA 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</si>
  <si>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</si>
  <si>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</si>
  <si>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</si>
  <si>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</si>
  <si>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</si>
  <si>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</si>
  <si>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B. RAČUN FINANCIRANJA</t>
  </si>
  <si>
    <t>II. POSEBNI DIO</t>
  </si>
  <si>
    <t>I. OPĆI DIO</t>
  </si>
  <si>
    <t>Materijalni rashodi</t>
  </si>
  <si>
    <t>Pomoći iz inozemstva i od subjekata unutar općeg proračuna</t>
  </si>
  <si>
    <t>…</t>
  </si>
  <si>
    <t>PRIJENOS SREDSTAVA IZ PRETHODNE GODINE</t>
  </si>
  <si>
    <t>1 Opći prihodi i primici</t>
  </si>
  <si>
    <t>11 Opći prihodi i primici</t>
  </si>
  <si>
    <t>3 Vlastiti prihodi</t>
  </si>
  <si>
    <t>31 Vlastiti prihodi</t>
  </si>
  <si>
    <t>A. SAŽETAK RAČUNA PRIHODA I RASHODA</t>
  </si>
  <si>
    <t>B. SAŽETAK RAČUNA FINANCIRANJA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</si>
  <si>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</si>
  <si>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</si>
  <si>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</si>
  <si>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</si>
  <si>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</si>
  <si>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</si>
  <si>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</si>
  <si>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PRIJENOS SREDSTAVA U SLJEDEĆE RAZDOBLJE</t>
  </si>
  <si>
    <t>PROJEKCIJA 
ZA 2026.</t>
  </si>
  <si>
    <t>A1. PRIHODI I RASHODI PREMA EKONOMSKOJ KLASIFIKACIJI</t>
  </si>
  <si>
    <t>A2. PRIHODI I RASHODI PREMA IZVORIMA FINANCIRANJA</t>
  </si>
  <si>
    <t>UKUPNO PRIHODI</t>
  </si>
  <si>
    <t>UKUPNO RASHODI</t>
  </si>
  <si>
    <t>A3. RASHODI PREMA FUNKCIJSKOJ KLASIFIKACIJI</t>
  </si>
  <si>
    <t>B1. RAČUN FINANCIRANJA PREMA EKONOMSKOJ KLASIFIKACIJI</t>
  </si>
  <si>
    <t>B2. RAČUN FINANCIRANJA PREMA IZVORIMA FINANCIRANJA</t>
  </si>
  <si>
    <t>UKUPNO PRIMICI</t>
  </si>
  <si>
    <t xml:space="preserve">UKUPNO IZDACI </t>
  </si>
  <si>
    <t>Prihodi od imovine</t>
  </si>
  <si>
    <t>Prihodi iz nadležnog proračuna i od HZZO-a i temeljem ugovornih obveza</t>
  </si>
  <si>
    <t>Financijski rashodi</t>
  </si>
  <si>
    <t>Rashodi za nabavu proizvedene dugotrajne imovine</t>
  </si>
  <si>
    <t>5 Pomoći</t>
  </si>
  <si>
    <t>6 Donacije</t>
  </si>
  <si>
    <t>61  Donacije</t>
  </si>
  <si>
    <t>61 Donacije</t>
  </si>
  <si>
    <t>52 Ostale pomoći i darovnice</t>
  </si>
  <si>
    <t>08 Rekreacija, kultura i religija</t>
  </si>
  <si>
    <t>082 Službe kulture</t>
  </si>
  <si>
    <t>Prihodi od pozitivnih tečajnih razlika i razlika zbog primjene valutne klauzule</t>
  </si>
  <si>
    <t>Prihodi od pruženih usluga</t>
  </si>
  <si>
    <t xml:space="preserve">Prihodi iz nadležnog proračuna i od HZZO-a temeljem ugovornih obveza </t>
  </si>
  <si>
    <t>Prihodi iz nadležnog proračuna za fin. rashoda za nabavu nefinac. imovine</t>
  </si>
  <si>
    <t>6413</t>
  </si>
  <si>
    <t>Kamate na oročena sredstva i depozite po viđenju</t>
  </si>
  <si>
    <t>6415</t>
  </si>
  <si>
    <t>6614</t>
  </si>
  <si>
    <t>Prihodi od prodaje proizvoda i robe</t>
  </si>
  <si>
    <t>6615</t>
  </si>
  <si>
    <t>Tekuće donacije fizičkih osoba</t>
  </si>
  <si>
    <t>Pomoći iz inozemstva  i od subjekata unutar općeg proračuna</t>
  </si>
  <si>
    <t>Naknade građanima i kućanstvima</t>
  </si>
  <si>
    <t>52 Ostale pomoći i darvonice</t>
  </si>
  <si>
    <t>Tekući prijenosi između proračunskih korsnika</t>
  </si>
  <si>
    <t>Tekući prijenosi između proračunskih korsnika istog proračuna temeljem prijenosa sredstava EU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</si>
  <si>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</si>
  <si>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</si>
  <si>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</si>
  <si>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</si>
  <si>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</si>
  <si>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</si>
  <si>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</si>
  <si>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</si>
  <si>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</si>
  <si>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</si>
  <si>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</si>
  <si>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</si>
  <si>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3221</t>
  </si>
  <si>
    <t>Uredski materijal i ostali materijalni rashodi</t>
  </si>
  <si>
    <t>3223</t>
  </si>
  <si>
    <t>Energija</t>
  </si>
  <si>
    <t>3225</t>
  </si>
  <si>
    <t>Sitni inventar i auto gume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</si>
  <si>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</si>
  <si>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</si>
  <si>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</si>
  <si>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</si>
  <si>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</si>
  <si>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</si>
  <si>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</si>
  <si>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</si>
  <si>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</si>
  <si>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</si>
  <si>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</si>
  <si>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</si>
  <si>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</si>
  <si>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</si>
  <si>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</si>
  <si>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</si>
  <si>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</si>
  <si>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</si>
  <si>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3292</t>
  </si>
  <si>
    <t>Premije osiguranja</t>
  </si>
  <si>
    <t>3294</t>
  </si>
  <si>
    <t>Članarine i norme</t>
  </si>
  <si>
    <t>3299</t>
  </si>
  <si>
    <t>Ostali nespomenuti rashodi poslovanja</t>
  </si>
  <si>
    <t>3431</t>
  </si>
  <si>
    <t>Bankarske usluge i usluge platnog prometa</t>
  </si>
  <si>
    <t>3214</t>
  </si>
  <si>
    <t>Ostale naknade troškova zaposlenima</t>
  </si>
  <si>
    <t>3227</t>
  </si>
  <si>
    <t>Službena, radna i zaštitna odjeća i obuća</t>
  </si>
  <si>
    <t>3293</t>
  </si>
  <si>
    <t>Reprezentacija</t>
  </si>
  <si>
    <t>3432</t>
  </si>
  <si>
    <t>3433</t>
  </si>
  <si>
    <t>Zatezne kamate</t>
  </si>
  <si>
    <t>3713</t>
  </si>
  <si>
    <t>4123</t>
  </si>
  <si>
    <t>Licence</t>
  </si>
  <si>
    <t>4124</t>
  </si>
  <si>
    <t>Ostala prava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</si>
  <si>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</si>
  <si>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</si>
  <si>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</si>
  <si>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</si>
  <si>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</si>
  <si>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</si>
  <si>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4262</t>
  </si>
  <si>
    <t>Ulaganja u računalne programe</t>
  </si>
  <si>
    <t xml:space="preserve">Negativne tečajne razlike i </t>
  </si>
  <si>
    <t>Naknade građanima i kućanstvima na temelju osig.</t>
  </si>
  <si>
    <t>Naknade građanima i kućanstvima u novcu - osig.</t>
  </si>
  <si>
    <t>55/5565</t>
  </si>
  <si>
    <t>A835003</t>
  </si>
  <si>
    <t>Opći prihodi i primici</t>
  </si>
  <si>
    <t>Hrvatska knjižnica za slijepe je javna ustanova u kulturi koja brine o potrebama slijepih, slabovidnih i svih onih drugih osoba koje iz bilo kojeg razloga ne mogu čitati standardan tisak. Poslanje knjižnice je približiti informacije, znanje i kulturu, te odgovoriti na potrebe i zahtjeve njezinih korisnika za kvalitetnim uslugama kojima se potiče čitanje, pridonosi obaviještenosti, obrazovanju i obogaćenju kulturnog života. Budući da sama proiozvodi fond, u njenom se sastavu nalaze studiji za snimanje zvučnih knjiga i brajična se priređuju događanja i osmišljavanju radionice, te vrši ispis i provjera točnosti podataka navedenih Brailleovim pismom na pakovanju lijekova i ostalih proizvoda. Prema tiskara. Knjige, časopisi i drugi materijali u pristupačnim formatima ovdje se proizvode, pohranjuju, obrađuju i daju na korištenje. U knjižnici se priređuju događanja i osmišljavanju radionice, te vrši ispis i provjera točnosti podataka navedenih Brailleovim pismom na pakovanju lijekova i ostalih proizvoda. Prema potrebi i utvrđenim uvjetima knjižnica pruža druge tehničke i stručne usluge pravnim i fizičkim osobama koje imaju uređena autorska prava, a za potrebe proizvodnje materijala u pristupačnim formatima. Knjižnica posluje u skladu sa zakonskim propisima i odredbama te pravilnicima, kao i međunarodnim propisima i smjernicama međunarodnih strukovnih organizacija.</t>
  </si>
  <si>
    <t>Hrvatska knjižnica za slijepe
Šenoina 34, 10000 Zagreb
OIB 12091168733
Razdjel 55 / Glava 5565 / RKP 23585</t>
  </si>
  <si>
    <t>FINANCIJSKI PLAN PRORAČUNSKOG KORISNIKA DRŽAVNOG PRORAČUNA
ZA 2025. I PROJEKCIJE ZA 2026. I 2027. GODINU</t>
  </si>
  <si>
    <t>IZVRŠENJE
2023.</t>
  </si>
  <si>
    <t>TEKUĆI PLAN
2024.</t>
  </si>
  <si>
    <t>PLAN 
ZA 2025.</t>
  </si>
  <si>
    <t>PROJEKCIJA 
ZA 2027.</t>
  </si>
  <si>
    <t>Prihodi od prodaje proizvoda i robe te pruženih usluga i prihodi od donacija</t>
  </si>
  <si>
    <t>A835001</t>
  </si>
  <si>
    <t>ADMINISTRACIJA I UPRAVLJANJA</t>
  </si>
  <si>
    <t>Financijsku rashodi</t>
  </si>
  <si>
    <t>A835002</t>
  </si>
  <si>
    <t>PROGRAMSKA DJELATNOST</t>
  </si>
  <si>
    <t>Naknade građanima i kućanstvima na temelju osiguranja</t>
  </si>
  <si>
    <t>Rashodi za nabavu neproizvedene dugtrajne imovine</t>
  </si>
  <si>
    <t>Vlastiti prihodi</t>
  </si>
  <si>
    <t>Pomoći</t>
  </si>
  <si>
    <t>Donacije</t>
  </si>
  <si>
    <t>ADMINISTRACIJAJ I UPRAVLJANJE (IZ EVIDENCIJSKIH PRIHODA)</t>
  </si>
  <si>
    <t>HRVATSKA KNJIŽNICA ZA SLIJEPE</t>
  </si>
  <si>
    <t>Ostala nematerijalna imovina</t>
  </si>
  <si>
    <t>Naknada troškova osobama izvan radnog odnosa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</si>
</sst>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theme="4"/>
      <name val="Calibri"/>
      <family val="2"/>
      <charset val="238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0" fillId="0" borderId="0"/>
  </cellStyleXfs>
  <cellXfs count="165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4" fillId="0" borderId="5" xfId="0" applyFont="1" applyBorder="1" applyAlignment="1">
      <alignment horizontal="right" vertical="center"/>
    </xf>
    <xf numFmtId="0" fontId="10" fillId="2" borderId="3" xfId="0" quotePrefix="1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wrapText="1" inden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6" fillId="3" borderId="3" xfId="0" quotePrefix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0" borderId="0" xfId="0" applyFont="1"/>
    <xf numFmtId="0" fontId="15" fillId="3" borderId="3" xfId="0" quotePrefix="1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7" fillId="0" borderId="0" xfId="0" applyFont="1"/>
    <xf numFmtId="164" fontId="3" fillId="2" borderId="3" xfId="0" applyNumberFormat="1" applyFont="1" applyFill="1" applyBorder="1" applyAlignment="1">
      <alignment horizontal="right"/>
    </xf>
    <xf numFmtId="164" fontId="9" fillId="2" borderId="3" xfId="0" applyNumberFormat="1" applyFont="1" applyFill="1" applyBorder="1" applyAlignment="1">
      <alignment horizontal="right" vertical="center" wrapText="1"/>
    </xf>
    <xf numFmtId="164" fontId="3" fillId="2" borderId="3" xfId="0" applyNumberFormat="1" applyFont="1" applyFill="1" applyBorder="1" applyAlignment="1">
      <alignment horizontal="right" wrapText="1"/>
    </xf>
    <xf numFmtId="0" fontId="0" fillId="0" borderId="3" xfId="0" applyBorder="1" applyAlignment="1">
      <alignment horizontal="left"/>
    </xf>
    <xf numFmtId="0" fontId="21" fillId="2" borderId="3" xfId="0" applyFont="1" applyFill="1" applyBorder="1" applyAlignment="1">
      <alignment horizontal="left" vertical="center" wrapText="1" indent="1"/>
    </xf>
    <xf numFmtId="49" fontId="11" fillId="2" borderId="3" xfId="0" applyNumberFormat="1" applyFont="1" applyFill="1" applyBorder="1" applyAlignment="1">
      <alignment horizontal="left" vertical="center" wrapText="1"/>
    </xf>
    <xf numFmtId="0" fontId="22" fillId="0" borderId="3" xfId="0" applyFont="1" applyBorder="1" applyAlignment="1">
      <alignment wrapText="1"/>
    </xf>
    <xf numFmtId="0" fontId="22" fillId="0" borderId="3" xfId="0" applyFont="1" applyBorder="1" applyAlignment="1">
      <alignment horizontal="left"/>
    </xf>
    <xf numFmtId="0" fontId="22" fillId="0" borderId="3" xfId="0" applyFont="1" applyBorder="1"/>
    <xf numFmtId="0" fontId="20" fillId="0" borderId="3" xfId="0" applyFont="1" applyBorder="1" applyAlignment="1">
      <alignment horizontal="left"/>
    </xf>
    <xf numFmtId="0" fontId="22" fillId="0" borderId="3" xfId="0" applyFont="1" applyBorder="1" applyAlignment="1">
      <alignment horizontal="left" vertical="center" wrapText="1"/>
    </xf>
    <xf numFmtId="164" fontId="18" fillId="2" borderId="3" xfId="0" applyNumberFormat="1" applyFont="1" applyFill="1" applyBorder="1" applyAlignment="1">
      <alignment horizontal="right" vertical="center" wrapText="1"/>
    </xf>
    <xf numFmtId="164" fontId="19" fillId="2" borderId="3" xfId="0" applyNumberFormat="1" applyFont="1" applyFill="1" applyBorder="1" applyAlignment="1">
      <alignment horizontal="right" vertical="center" wrapText="1"/>
    </xf>
    <xf numFmtId="0" fontId="23" fillId="0" borderId="3" xfId="0" applyFont="1" applyBorder="1" applyAlignment="1">
      <alignment horizontal="left"/>
    </xf>
    <xf numFmtId="0" fontId="23" fillId="0" borderId="3" xfId="0" applyFont="1" applyBorder="1"/>
    <xf numFmtId="0" fontId="23" fillId="0" borderId="3" xfId="0" applyFont="1" applyBorder="1" applyAlignment="1">
      <alignment wrapText="1"/>
    </xf>
    <xf numFmtId="0" fontId="23" fillId="0" borderId="3" xfId="0" applyFont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164" fontId="24" fillId="2" borderId="3" xfId="0" applyNumberFormat="1" applyFont="1" applyFill="1" applyBorder="1" applyAlignment="1">
      <alignment horizontal="right"/>
    </xf>
    <xf numFmtId="0" fontId="19" fillId="2" borderId="3" xfId="0" quotePrefix="1" applyFont="1" applyFill="1" applyBorder="1" applyAlignment="1">
      <alignment horizontal="left" vertical="center"/>
    </xf>
    <xf numFmtId="164" fontId="19" fillId="2" borderId="3" xfId="0" quotePrefix="1" applyNumberFormat="1" applyFont="1" applyFill="1" applyBorder="1" applyAlignment="1">
      <alignment horizontal="right" vertical="center"/>
    </xf>
    <xf numFmtId="0" fontId="25" fillId="2" borderId="3" xfId="0" quotePrefix="1" applyFont="1" applyFill="1" applyBorder="1" applyAlignment="1">
      <alignment horizontal="left" vertical="center"/>
    </xf>
    <xf numFmtId="164" fontId="25" fillId="2" borderId="3" xfId="0" quotePrefix="1" applyNumberFormat="1" applyFont="1" applyFill="1" applyBorder="1" applyAlignment="1">
      <alignment horizontal="right" vertical="center"/>
    </xf>
    <xf numFmtId="0" fontId="19" fillId="2" borderId="3" xfId="0" applyFont="1" applyFill="1" applyBorder="1" applyAlignment="1">
      <alignment vertical="center" wrapText="1"/>
    </xf>
    <xf numFmtId="0" fontId="18" fillId="2" borderId="3" xfId="0" quotePrefix="1" applyFont="1" applyFill="1" applyBorder="1" applyAlignment="1">
      <alignment horizontal="left" vertical="center"/>
    </xf>
    <xf numFmtId="0" fontId="26" fillId="2" borderId="3" xfId="0" quotePrefix="1" applyFont="1" applyFill="1" applyBorder="1" applyAlignment="1">
      <alignment horizontal="left" vertical="center"/>
    </xf>
    <xf numFmtId="164" fontId="26" fillId="2" borderId="3" xfId="0" quotePrefix="1" applyNumberFormat="1" applyFont="1" applyFill="1" applyBorder="1" applyAlignment="1">
      <alignment horizontal="right" vertical="center"/>
    </xf>
    <xf numFmtId="164" fontId="18" fillId="2" borderId="3" xfId="0" quotePrefix="1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" fillId="0" borderId="0" xfId="0" applyFont="1"/>
    <xf numFmtId="0" fontId="6" fillId="4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164" fontId="22" fillId="0" borderId="3" xfId="0" applyNumberFormat="1" applyFont="1" applyBorder="1" applyAlignment="1">
      <alignment horizontal="right"/>
    </xf>
    <xf numFmtId="164" fontId="27" fillId="0" borderId="3" xfId="0" applyNumberFormat="1" applyFont="1" applyBorder="1" applyAlignment="1">
      <alignment horizontal="right"/>
    </xf>
    <xf numFmtId="164" fontId="25" fillId="2" borderId="3" xfId="0" quotePrefix="1" applyNumberFormat="1" applyFont="1" applyFill="1" applyBorder="1" applyAlignment="1">
      <alignment horizontal="right" vertical="center" wrapText="1"/>
    </xf>
    <xf numFmtId="164" fontId="24" fillId="2" borderId="3" xfId="0" applyNumberFormat="1" applyFont="1" applyFill="1" applyBorder="1" applyAlignment="1">
      <alignment horizontal="right" wrapText="1"/>
    </xf>
    <xf numFmtId="164" fontId="19" fillId="0" borderId="3" xfId="0" applyNumberFormat="1" applyFont="1" applyBorder="1" applyAlignment="1">
      <alignment vertical="center"/>
    </xf>
    <xf numFmtId="164" fontId="28" fillId="0" borderId="3" xfId="0" applyNumberFormat="1" applyFont="1" applyBorder="1" applyAlignment="1">
      <alignment horizontal="right"/>
    </xf>
    <xf numFmtId="164" fontId="19" fillId="0" borderId="3" xfId="0" applyNumberFormat="1" applyFont="1" applyBorder="1" applyAlignment="1">
      <alignment vertical="center" wrapText="1"/>
    </xf>
    <xf numFmtId="164" fontId="18" fillId="0" borderId="3" xfId="0" applyNumberFormat="1" applyFont="1" applyBorder="1" applyAlignment="1">
      <alignment horizontal="right" vertical="center" wrapText="1"/>
    </xf>
    <xf numFmtId="164" fontId="19" fillId="0" borderId="3" xfId="0" applyNumberFormat="1" applyFont="1" applyBorder="1" applyAlignment="1">
      <alignment horizontal="right" vertical="center" wrapText="1"/>
    </xf>
    <xf numFmtId="164" fontId="28" fillId="3" borderId="3" xfId="0" applyNumberFormat="1" applyFont="1" applyFill="1" applyBorder="1" applyAlignment="1">
      <alignment horizontal="right"/>
    </xf>
    <xf numFmtId="164" fontId="28" fillId="2" borderId="3" xfId="0" quotePrefix="1" applyNumberFormat="1" applyFont="1" applyFill="1" applyBorder="1" applyAlignment="1">
      <alignment horizontal="right" wrapText="1"/>
    </xf>
    <xf numFmtId="164" fontId="28" fillId="2" borderId="3" xfId="0" applyNumberFormat="1" applyFont="1" applyFill="1" applyBorder="1" applyAlignment="1">
      <alignment horizontal="right" vertical="center" wrapText="1"/>
    </xf>
    <xf numFmtId="0" fontId="19" fillId="3" borderId="2" xfId="0" applyFont="1" applyFill="1" applyBorder="1" applyAlignment="1">
      <alignment vertical="center"/>
    </xf>
    <xf numFmtId="0" fontId="18" fillId="3" borderId="1" xfId="0" applyFont="1" applyFill="1" applyBorder="1" applyAlignment="1">
      <alignment horizontal="left" vertical="center"/>
    </xf>
    <xf numFmtId="164" fontId="18" fillId="2" borderId="3" xfId="0" applyNumberFormat="1" applyFont="1" applyFill="1" applyBorder="1" applyAlignment="1">
      <alignment horizontal="left" vertical="center" wrapText="1"/>
    </xf>
    <xf numFmtId="164" fontId="19" fillId="2" borderId="3" xfId="0" applyNumberFormat="1" applyFont="1" applyFill="1" applyBorder="1" applyAlignment="1">
      <alignment horizontal="left" vertical="center" wrapText="1"/>
    </xf>
    <xf numFmtId="0" fontId="25" fillId="2" borderId="3" xfId="0" quotePrefix="1" applyFont="1" applyFill="1" applyBorder="1" applyAlignment="1">
      <alignment horizontal="left" vertical="center" wrapText="1" indent="1"/>
    </xf>
    <xf numFmtId="0" fontId="25" fillId="2" borderId="3" xfId="0" applyFont="1" applyFill="1" applyBorder="1" applyAlignment="1">
      <alignment horizontal="left" vertical="center" wrapText="1" indent="1"/>
    </xf>
    <xf numFmtId="0" fontId="26" fillId="2" borderId="3" xfId="0" applyFont="1" applyFill="1" applyBorder="1" applyAlignment="1">
      <alignment horizontal="left" vertical="center" wrapText="1" indent="1"/>
    </xf>
    <xf numFmtId="0" fontId="28" fillId="2" borderId="4" xfId="0" quotePrefix="1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4" fontId="28" fillId="4" borderId="4" xfId="0" applyNumberFormat="1" applyFont="1" applyFill="1" applyBorder="1" applyAlignment="1">
      <alignment horizontal="center" vertical="center" wrapText="1"/>
    </xf>
    <xf numFmtId="4" fontId="24" fillId="2" borderId="4" xfId="0" applyNumberFormat="1" applyFont="1" applyFill="1" applyBorder="1" applyAlignment="1">
      <alignment horizontal="center" vertical="center" wrapText="1"/>
    </xf>
    <xf numFmtId="4" fontId="24" fillId="2" borderId="3" xfId="0" applyNumberFormat="1" applyFont="1" applyFill="1" applyBorder="1" applyAlignment="1">
      <alignment horizontal="center" vertical="center"/>
    </xf>
    <xf numFmtId="4" fontId="28" fillId="2" borderId="4" xfId="0" applyNumberFormat="1" applyFont="1" applyFill="1" applyBorder="1" applyAlignment="1">
      <alignment horizontal="center" vertical="center" wrapText="1"/>
    </xf>
    <xf numFmtId="4" fontId="24" fillId="4" borderId="3" xfId="0" applyNumberFormat="1" applyFont="1" applyFill="1" applyBorder="1" applyAlignment="1">
      <alignment horizontal="center" vertical="center"/>
    </xf>
    <xf numFmtId="4" fontId="24" fillId="4" borderId="4" xfId="0" applyNumberFormat="1" applyFont="1" applyFill="1" applyBorder="1" applyAlignment="1">
      <alignment horizontal="center" vertical="center" wrapText="1"/>
    </xf>
    <xf numFmtId="4" fontId="24" fillId="4" borderId="3" xfId="0" applyNumberFormat="1" applyFont="1" applyFill="1" applyBorder="1" applyAlignment="1">
      <alignment horizontal="center" vertical="center" wrapText="1"/>
    </xf>
    <xf numFmtId="0" fontId="6" fillId="3" borderId="8" xfId="0" quotePrefix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28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 vertical="center" wrapText="1"/>
    </xf>
    <xf numFmtId="4" fontId="28" fillId="2" borderId="13" xfId="0" applyNumberFormat="1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left" vertical="center" wrapText="1"/>
    </xf>
    <xf numFmtId="4" fontId="28" fillId="4" borderId="13" xfId="0" applyNumberFormat="1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left" vertical="center" wrapText="1"/>
    </xf>
    <xf numFmtId="4" fontId="24" fillId="4" borderId="11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left" vertical="center" wrapText="1"/>
    </xf>
    <xf numFmtId="4" fontId="24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righ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4" fontId="24" fillId="4" borderId="15" xfId="0" applyNumberFormat="1" applyFont="1" applyFill="1" applyBorder="1" applyAlignment="1">
      <alignment horizontal="center" vertical="center" wrapText="1"/>
    </xf>
    <xf numFmtId="4" fontId="24" fillId="4" borderId="15" xfId="0" applyNumberFormat="1" applyFont="1" applyFill="1" applyBorder="1" applyAlignment="1">
      <alignment horizontal="center" vertical="center"/>
    </xf>
    <xf numFmtId="4" fontId="24" fillId="4" borderId="16" xfId="0" applyNumberFormat="1" applyFont="1" applyFill="1" applyBorder="1" applyAlignment="1">
      <alignment horizontal="center" vertical="center"/>
    </xf>
    <xf numFmtId="4" fontId="24" fillId="4" borderId="13" xfId="0" applyNumberFormat="1" applyFont="1" applyFill="1" applyBorder="1" applyAlignment="1">
      <alignment horizontal="center" vertical="center" wrapText="1"/>
    </xf>
    <xf numFmtId="4" fontId="24" fillId="2" borderId="13" xfId="0" applyNumberFormat="1" applyFont="1" applyFill="1" applyBorder="1" applyAlignment="1">
      <alignment horizontal="center" vertical="center" wrapText="1"/>
    </xf>
    <xf numFmtId="4" fontId="24" fillId="4" borderId="11" xfId="0" applyNumberFormat="1" applyFont="1" applyFill="1" applyBorder="1" applyAlignment="1">
      <alignment horizontal="center" vertical="center" wrapText="1"/>
    </xf>
    <xf numFmtId="164" fontId="24" fillId="0" borderId="3" xfId="0" applyNumberFormat="1" applyFont="1" applyBorder="1" applyAlignment="1">
      <alignment horizontal="right"/>
    </xf>
    <xf numFmtId="164" fontId="24" fillId="0" borderId="3" xfId="0" applyNumberFormat="1" applyFont="1" applyBorder="1" applyAlignment="1">
      <alignment horizontal="right" wrapText="1"/>
    </xf>
    <xf numFmtId="164" fontId="18" fillId="3" borderId="3" xfId="0" applyNumberFormat="1" applyFont="1" applyFill="1" applyBorder="1" applyAlignment="1">
      <alignment vertical="center"/>
    </xf>
    <xf numFmtId="164" fontId="18" fillId="3" borderId="3" xfId="0" applyNumberFormat="1" applyFont="1" applyFill="1" applyBorder="1" applyAlignment="1">
      <alignment vertical="center" wrapText="1"/>
    </xf>
    <xf numFmtId="164" fontId="18" fillId="3" borderId="3" xfId="0" applyNumberFormat="1" applyFont="1" applyFill="1" applyBorder="1" applyAlignment="1">
      <alignment horizontal="right" vertical="center"/>
    </xf>
    <xf numFmtId="164" fontId="18" fillId="3" borderId="3" xfId="0" applyNumberFormat="1" applyFont="1" applyFill="1" applyBorder="1" applyAlignment="1">
      <alignment horizontal="right" vertical="center" wrapText="1"/>
    </xf>
    <xf numFmtId="164" fontId="18" fillId="2" borderId="3" xfId="0" applyNumberFormat="1" applyFont="1" applyFill="1" applyBorder="1" applyAlignment="1">
      <alignment vertical="center" wrapText="1"/>
    </xf>
    <xf numFmtId="164" fontId="19" fillId="2" borderId="3" xfId="0" applyNumberFormat="1" applyFont="1" applyFill="1" applyBorder="1" applyAlignment="1">
      <alignment vertical="center" wrapText="1"/>
    </xf>
    <xf numFmtId="164" fontId="24" fillId="2" borderId="3" xfId="0" applyNumberFormat="1" applyFont="1" applyFill="1" applyBorder="1" applyAlignment="1">
      <alignment vertical="center"/>
    </xf>
    <xf numFmtId="0" fontId="29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18" fillId="0" borderId="0" xfId="0" applyFont="1" applyAlignment="1">
      <alignment horizontal="center" vertical="center"/>
    </xf>
    <xf numFmtId="0" fontId="15" fillId="0" borderId="3" xfId="0" quotePrefix="1" applyFont="1" applyBorder="1" applyAlignment="1">
      <alignment horizontal="center" vertical="center" wrapText="1"/>
    </xf>
    <xf numFmtId="0" fontId="18" fillId="3" borderId="1" xfId="0" quotePrefix="1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vertical="center" wrapText="1"/>
    </xf>
    <xf numFmtId="0" fontId="28" fillId="0" borderId="1" xfId="0" quotePrefix="1" applyFont="1" applyBorder="1" applyAlignment="1">
      <alignment horizontal="left" wrapText="1"/>
    </xf>
    <xf numFmtId="0" fontId="28" fillId="0" borderId="2" xfId="0" quotePrefix="1" applyFont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vertical="center"/>
    </xf>
    <xf numFmtId="0" fontId="18" fillId="0" borderId="1" xfId="0" quotePrefix="1" applyFont="1" applyBorder="1" applyAlignment="1">
      <alignment horizontal="left" vertical="center"/>
    </xf>
    <xf numFmtId="0" fontId="19" fillId="0" borderId="2" xfId="0" applyFont="1" applyBorder="1" applyAlignment="1">
      <alignment vertical="center"/>
    </xf>
    <xf numFmtId="0" fontId="18" fillId="0" borderId="1" xfId="0" quotePrefix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</cellXfs>
  <cellStyles count="2">
    <cellStyle name="Normalno" xfId="0" builtinId="0"/>
    <cellStyle name="Normalno 3 2" xfId="1" xr:uid="{F07E17D1-3B37-4E61-8C71-F0C7AEDE27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3</xdr:col>
      <xdr:colOff>9525</xdr:colOff>
      <xdr:row>0</xdr:row>
      <xdr:rowOff>746864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D3B5FAFF-D02F-B6E3-FF6F-B154D02E7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1838325" cy="737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781050</xdr:colOff>
      <xdr:row>1</xdr:row>
      <xdr:rowOff>13439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570E0CE9-57B0-4826-882C-EF07EBD9D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38325" cy="737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1838325</xdr:colOff>
      <xdr:row>0</xdr:row>
      <xdr:rowOff>737339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4EBCA0AA-6976-4A45-889A-CBAD2BE39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38325" cy="7373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1838325</xdr:colOff>
      <xdr:row>0</xdr:row>
      <xdr:rowOff>737339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86B7712B-DEC5-4B3C-AECA-A65930D91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38325" cy="73733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781050</xdr:colOff>
      <xdr:row>0</xdr:row>
      <xdr:rowOff>737339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4E9F967-C95A-4111-9B20-C186C13EE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38325" cy="73733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1838325</xdr:colOff>
      <xdr:row>0</xdr:row>
      <xdr:rowOff>746864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AF85271B-B8C3-4EC6-97BF-BC4B92BB6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1838325" cy="73733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0</xdr:row>
      <xdr:rowOff>737339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C1CEA9B4-4118-46CE-BB7D-EFBBC4FF3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38325" cy="7373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2"/>
  <sheetViews>
    <sheetView tabSelected="1" workbookViewId="0">
      <selection activeCell="F28" sqref="F28"/>
    </sheetView>
  </sheetViews>
  <sheetFormatPr defaultRowHeight="15" x14ac:dyDescent="0.25"/>
  <cols>
    <col min="5" max="5" width="25.28515625" customWidth="1"/>
    <col min="6" max="10" width="19.42578125" customWidth="1"/>
    <col min="11" max="12" width="25.28515625" customWidth="1"/>
  </cols>
  <sheetData>
    <row r="1" spans="1:12" ht="60" customHeight="1" x14ac:dyDescent="0.25">
      <c r="I1" s="136" t="s">
        <v>143</v>
      </c>
      <c r="J1" s="137"/>
    </row>
    <row r="2" spans="1:12" ht="42" customHeight="1" x14ac:dyDescent="0.25">
      <c r="A2" s="144" t="s">
        <v>144</v>
      </c>
      <c r="B2" s="144"/>
      <c r="C2" s="144"/>
      <c r="D2" s="144"/>
      <c r="E2" s="144"/>
      <c r="F2" s="144"/>
      <c r="G2" s="144"/>
      <c r="H2" s="144"/>
      <c r="I2" s="144"/>
      <c r="J2" s="144"/>
      <c r="K2" s="27"/>
      <c r="L2" s="27"/>
    </row>
    <row r="3" spans="1:12" s="41" customFormat="1" ht="18" customHeight="1" x14ac:dyDescent="0.2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40"/>
      <c r="L3" s="40"/>
    </row>
    <row r="4" spans="1:12" s="41" customFormat="1" ht="108.75" customHeight="1" x14ac:dyDescent="0.2">
      <c r="A4" s="156" t="s">
        <v>142</v>
      </c>
      <c r="B4" s="156"/>
      <c r="C4" s="156"/>
      <c r="D4" s="156"/>
      <c r="E4" s="156"/>
      <c r="F4" s="156"/>
      <c r="G4" s="156"/>
      <c r="H4" s="156"/>
      <c r="I4" s="156"/>
      <c r="J4" s="156"/>
      <c r="K4" s="40"/>
      <c r="L4" s="40"/>
    </row>
    <row r="5" spans="1:12" s="41" customFormat="1" ht="18" customHeight="1" x14ac:dyDescent="0.2">
      <c r="A5" s="155"/>
      <c r="B5" s="155"/>
      <c r="C5" s="155"/>
      <c r="D5" s="155"/>
      <c r="E5" s="155"/>
      <c r="F5" s="155"/>
      <c r="G5" s="155"/>
      <c r="H5" s="155"/>
      <c r="I5" s="155"/>
      <c r="J5" s="155"/>
      <c r="K5" s="40"/>
      <c r="L5" s="40"/>
    </row>
    <row r="6" spans="1:12" ht="15.75" customHeight="1" x14ac:dyDescent="0.25">
      <c r="A6" s="144" t="s">
        <v>14</v>
      </c>
      <c r="B6" s="144"/>
      <c r="C6" s="144"/>
      <c r="D6" s="144"/>
      <c r="E6" s="144"/>
      <c r="F6" s="144"/>
      <c r="G6" s="144"/>
      <c r="H6" s="144"/>
      <c r="I6" s="144"/>
      <c r="J6" s="144"/>
      <c r="K6" s="25"/>
      <c r="L6" s="25"/>
    </row>
    <row r="7" spans="1:12" ht="18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6"/>
      <c r="L7" s="6"/>
    </row>
    <row r="8" spans="1:12" ht="18" customHeight="1" x14ac:dyDescent="0.25">
      <c r="A8" s="144" t="s">
        <v>23</v>
      </c>
      <c r="B8" s="144"/>
      <c r="C8" s="144"/>
      <c r="D8" s="144"/>
      <c r="E8" s="144"/>
      <c r="F8" s="144"/>
      <c r="G8" s="144"/>
      <c r="H8" s="144"/>
      <c r="I8" s="144"/>
      <c r="J8" s="144"/>
      <c r="K8" s="24"/>
      <c r="L8" s="24"/>
    </row>
    <row r="9" spans="1:12" ht="18" x14ac:dyDescent="0.25">
      <c r="A9" s="1"/>
      <c r="B9" s="2"/>
      <c r="C9" s="2"/>
      <c r="D9" s="2"/>
      <c r="E9" s="7"/>
      <c r="F9" s="7"/>
      <c r="G9" s="7"/>
      <c r="H9" s="8"/>
      <c r="I9" s="8"/>
      <c r="J9" s="21"/>
    </row>
    <row r="10" spans="1:12" ht="25.5" x14ac:dyDescent="0.25">
      <c r="A10" s="148" t="s">
        <v>11</v>
      </c>
      <c r="B10" s="149"/>
      <c r="C10" s="149"/>
      <c r="D10" s="149"/>
      <c r="E10" s="149"/>
      <c r="F10" s="28" t="s">
        <v>145</v>
      </c>
      <c r="G10" s="28" t="s">
        <v>146</v>
      </c>
      <c r="H10" s="4" t="s">
        <v>147</v>
      </c>
      <c r="I10" s="4" t="s">
        <v>33</v>
      </c>
      <c r="J10" s="4" t="s">
        <v>148</v>
      </c>
    </row>
    <row r="11" spans="1:12" ht="11.25" customHeight="1" x14ac:dyDescent="0.25">
      <c r="A11" s="139">
        <v>1</v>
      </c>
      <c r="B11" s="139"/>
      <c r="C11" s="139"/>
      <c r="D11" s="139"/>
      <c r="E11" s="139"/>
      <c r="F11" s="33">
        <v>2</v>
      </c>
      <c r="G11" s="33">
        <v>3</v>
      </c>
      <c r="H11" s="34">
        <v>4</v>
      </c>
      <c r="I11" s="34">
        <v>5</v>
      </c>
      <c r="J11" s="34">
        <v>6</v>
      </c>
    </row>
    <row r="12" spans="1:12" x14ac:dyDescent="0.25">
      <c r="A12" s="145" t="s">
        <v>25</v>
      </c>
      <c r="B12" s="147"/>
      <c r="C12" s="147"/>
      <c r="D12" s="147"/>
      <c r="E12" s="153"/>
      <c r="F12" s="80">
        <v>597665.5</v>
      </c>
      <c r="G12" s="80">
        <v>730409.4</v>
      </c>
      <c r="H12" s="80">
        <v>839113</v>
      </c>
      <c r="I12" s="80">
        <v>843873</v>
      </c>
      <c r="J12" s="80">
        <v>843773</v>
      </c>
    </row>
    <row r="13" spans="1:12" x14ac:dyDescent="0.25">
      <c r="A13" s="152" t="s">
        <v>26</v>
      </c>
      <c r="B13" s="153"/>
      <c r="C13" s="153"/>
      <c r="D13" s="153"/>
      <c r="E13" s="153"/>
      <c r="F13" s="80">
        <v>0</v>
      </c>
      <c r="G13" s="80">
        <v>0</v>
      </c>
      <c r="H13" s="127">
        <v>0</v>
      </c>
      <c r="I13" s="127">
        <v>0</v>
      </c>
      <c r="J13" s="127">
        <v>0</v>
      </c>
    </row>
    <row r="14" spans="1:12" x14ac:dyDescent="0.25">
      <c r="A14" s="150" t="s">
        <v>0</v>
      </c>
      <c r="B14" s="141"/>
      <c r="C14" s="141"/>
      <c r="D14" s="141"/>
      <c r="E14" s="151"/>
      <c r="F14" s="129">
        <f>F12+F13</f>
        <v>597665.5</v>
      </c>
      <c r="G14" s="129">
        <f>G12+G13</f>
        <v>730409.4</v>
      </c>
      <c r="H14" s="129">
        <f t="shared" ref="H14:J14" si="0">H12+H13</f>
        <v>839113</v>
      </c>
      <c r="I14" s="129">
        <f t="shared" si="0"/>
        <v>843873</v>
      </c>
      <c r="J14" s="129">
        <f t="shared" si="0"/>
        <v>843773</v>
      </c>
    </row>
    <row r="15" spans="1:12" x14ac:dyDescent="0.25">
      <c r="A15" s="154" t="s">
        <v>27</v>
      </c>
      <c r="B15" s="147"/>
      <c r="C15" s="147"/>
      <c r="D15" s="147"/>
      <c r="E15" s="147"/>
      <c r="F15" s="82">
        <v>585825.48</v>
      </c>
      <c r="G15" s="82">
        <v>686954.19</v>
      </c>
      <c r="H15" s="127">
        <v>732997</v>
      </c>
      <c r="I15" s="127">
        <v>737392</v>
      </c>
      <c r="J15" s="128">
        <v>737292</v>
      </c>
    </row>
    <row r="16" spans="1:12" x14ac:dyDescent="0.25">
      <c r="A16" s="152" t="s">
        <v>28</v>
      </c>
      <c r="B16" s="153"/>
      <c r="C16" s="153"/>
      <c r="D16" s="153"/>
      <c r="E16" s="153"/>
      <c r="F16" s="80">
        <v>0</v>
      </c>
      <c r="G16" s="80">
        <v>43455.21</v>
      </c>
      <c r="H16" s="127">
        <v>106116</v>
      </c>
      <c r="I16" s="127">
        <v>106481</v>
      </c>
      <c r="J16" s="128">
        <v>106481</v>
      </c>
    </row>
    <row r="17" spans="1:12" x14ac:dyDescent="0.25">
      <c r="A17" s="89" t="s">
        <v>1</v>
      </c>
      <c r="B17" s="88"/>
      <c r="C17" s="88"/>
      <c r="D17" s="88"/>
      <c r="E17" s="88"/>
      <c r="F17" s="129">
        <f>F15+F16</f>
        <v>585825.48</v>
      </c>
      <c r="G17" s="129">
        <f>G15+G16</f>
        <v>730409.39999999991</v>
      </c>
      <c r="H17" s="129">
        <f t="shared" ref="H17:J17" si="1">H15+H16</f>
        <v>839113</v>
      </c>
      <c r="I17" s="129">
        <f t="shared" si="1"/>
        <v>843873</v>
      </c>
      <c r="J17" s="129">
        <f t="shared" si="1"/>
        <v>843773</v>
      </c>
    </row>
    <row r="18" spans="1:12" x14ac:dyDescent="0.25">
      <c r="A18" s="140" t="s">
        <v>2</v>
      </c>
      <c r="B18" s="141"/>
      <c r="C18" s="141"/>
      <c r="D18" s="141"/>
      <c r="E18" s="141"/>
      <c r="F18" s="130">
        <f>F14-F17</f>
        <v>11840.020000000019</v>
      </c>
      <c r="G18" s="130">
        <f>G14-G17</f>
        <v>0</v>
      </c>
      <c r="H18" s="130">
        <f t="shared" ref="H18:J18" si="2">H14-H17</f>
        <v>0</v>
      </c>
      <c r="I18" s="130">
        <f t="shared" si="2"/>
        <v>0</v>
      </c>
      <c r="J18" s="130">
        <f t="shared" si="2"/>
        <v>0</v>
      </c>
    </row>
    <row r="19" spans="1:12" ht="18" x14ac:dyDescent="0.25">
      <c r="A19" s="5"/>
      <c r="B19" s="9"/>
      <c r="C19" s="9"/>
      <c r="D19" s="9"/>
      <c r="E19" s="9"/>
      <c r="F19" s="9"/>
      <c r="G19" s="9"/>
      <c r="H19" s="9"/>
      <c r="I19" s="9"/>
      <c r="J19" s="3"/>
      <c r="K19" s="3"/>
      <c r="L19" s="3"/>
    </row>
    <row r="20" spans="1:12" ht="18" customHeight="1" x14ac:dyDescent="0.25">
      <c r="A20" s="144" t="s">
        <v>24</v>
      </c>
      <c r="B20" s="144"/>
      <c r="C20" s="144"/>
      <c r="D20" s="144"/>
      <c r="E20" s="144"/>
      <c r="F20" s="144"/>
      <c r="G20" s="144"/>
      <c r="H20" s="144"/>
      <c r="I20" s="144"/>
      <c r="J20" s="144"/>
      <c r="K20" s="24"/>
      <c r="L20" s="24"/>
    </row>
    <row r="21" spans="1:12" ht="18" x14ac:dyDescent="0.25">
      <c r="A21" s="5"/>
      <c r="B21" s="9"/>
      <c r="C21" s="9"/>
      <c r="D21" s="9"/>
      <c r="E21" s="9"/>
      <c r="F21" s="9"/>
      <c r="G21" s="9"/>
      <c r="H21" s="3"/>
      <c r="I21" s="3"/>
      <c r="J21" s="3"/>
    </row>
    <row r="22" spans="1:12" ht="25.5" x14ac:dyDescent="0.25">
      <c r="A22" s="148" t="s">
        <v>11</v>
      </c>
      <c r="B22" s="149"/>
      <c r="C22" s="149"/>
      <c r="D22" s="149"/>
      <c r="E22" s="149"/>
      <c r="F22" s="28" t="s">
        <v>145</v>
      </c>
      <c r="G22" s="28" t="s">
        <v>146</v>
      </c>
      <c r="H22" s="4" t="s">
        <v>147</v>
      </c>
      <c r="I22" s="4" t="s">
        <v>33</v>
      </c>
      <c r="J22" s="4" t="s">
        <v>148</v>
      </c>
    </row>
    <row r="23" spans="1:12" ht="12" customHeight="1" x14ac:dyDescent="0.25">
      <c r="A23" s="139">
        <v>1</v>
      </c>
      <c r="B23" s="139"/>
      <c r="C23" s="139"/>
      <c r="D23" s="139"/>
      <c r="E23" s="139"/>
      <c r="F23" s="33">
        <v>2</v>
      </c>
      <c r="G23" s="33">
        <v>3</v>
      </c>
      <c r="H23" s="34">
        <v>4</v>
      </c>
      <c r="I23" s="34">
        <v>5</v>
      </c>
      <c r="J23" s="34">
        <v>6</v>
      </c>
    </row>
    <row r="24" spans="1:12" ht="15.75" customHeight="1" x14ac:dyDescent="0.25">
      <c r="A24" s="145" t="s">
        <v>29</v>
      </c>
      <c r="B24" s="146"/>
      <c r="C24" s="146"/>
      <c r="D24" s="146"/>
      <c r="E24" s="146"/>
      <c r="F24" s="83">
        <v>0</v>
      </c>
      <c r="G24" s="83">
        <v>0</v>
      </c>
      <c r="H24" s="81">
        <v>0</v>
      </c>
      <c r="I24" s="81">
        <v>0</v>
      </c>
      <c r="J24" s="81">
        <v>0</v>
      </c>
    </row>
    <row r="25" spans="1:12" x14ac:dyDescent="0.25">
      <c r="A25" s="145" t="s">
        <v>30</v>
      </c>
      <c r="B25" s="147"/>
      <c r="C25" s="147"/>
      <c r="D25" s="147"/>
      <c r="E25" s="147"/>
      <c r="F25" s="84">
        <v>0</v>
      </c>
      <c r="G25" s="84">
        <v>0</v>
      </c>
      <c r="H25" s="81">
        <v>0</v>
      </c>
      <c r="I25" s="81">
        <v>0</v>
      </c>
      <c r="J25" s="81">
        <v>0</v>
      </c>
    </row>
    <row r="26" spans="1:12" x14ac:dyDescent="0.25">
      <c r="A26" s="150" t="s">
        <v>31</v>
      </c>
      <c r="B26" s="141"/>
      <c r="C26" s="141"/>
      <c r="D26" s="141"/>
      <c r="E26" s="151"/>
      <c r="F26" s="131"/>
      <c r="G26" s="131"/>
      <c r="H26" s="85">
        <v>0</v>
      </c>
      <c r="I26" s="85">
        <v>0</v>
      </c>
      <c r="J26" s="85">
        <v>0</v>
      </c>
    </row>
    <row r="27" spans="1:12" x14ac:dyDescent="0.25">
      <c r="A27" s="142" t="s">
        <v>18</v>
      </c>
      <c r="B27" s="143"/>
      <c r="C27" s="143"/>
      <c r="D27" s="143"/>
      <c r="E27" s="143"/>
      <c r="F27" s="86">
        <v>26682.57</v>
      </c>
      <c r="G27" s="86">
        <v>38522.6</v>
      </c>
      <c r="H27" s="87">
        <v>38522.6</v>
      </c>
      <c r="I27" s="87">
        <v>38522.6</v>
      </c>
      <c r="J27" s="87">
        <v>38522.6</v>
      </c>
    </row>
    <row r="28" spans="1:12" x14ac:dyDescent="0.25">
      <c r="A28" s="142" t="s">
        <v>32</v>
      </c>
      <c r="B28" s="143"/>
      <c r="C28" s="143"/>
      <c r="D28" s="143"/>
      <c r="E28" s="143"/>
      <c r="F28" s="86">
        <v>38522.6</v>
      </c>
      <c r="G28" s="86">
        <v>38522.6</v>
      </c>
      <c r="H28" s="87">
        <v>38522.6</v>
      </c>
      <c r="I28" s="87">
        <v>38522.6</v>
      </c>
      <c r="J28" s="87">
        <v>38522.6</v>
      </c>
    </row>
    <row r="29" spans="1:12" x14ac:dyDescent="0.25">
      <c r="A29" s="140" t="s">
        <v>3</v>
      </c>
      <c r="B29" s="141"/>
      <c r="C29" s="141"/>
      <c r="D29" s="141"/>
      <c r="E29" s="141"/>
      <c r="F29" s="132">
        <f>F27-F28</f>
        <v>-11840.029999999999</v>
      </c>
      <c r="G29" s="132">
        <f t="shared" ref="G29:J29" si="3">G27-G28</f>
        <v>0</v>
      </c>
      <c r="H29" s="132">
        <f t="shared" si="3"/>
        <v>0</v>
      </c>
      <c r="I29" s="132">
        <f t="shared" si="3"/>
        <v>0</v>
      </c>
      <c r="J29" s="132">
        <f t="shared" si="3"/>
        <v>0</v>
      </c>
    </row>
    <row r="30" spans="1:12" x14ac:dyDescent="0.25">
      <c r="A30" s="140" t="s">
        <v>4</v>
      </c>
      <c r="B30" s="141"/>
      <c r="C30" s="141"/>
      <c r="D30" s="141"/>
      <c r="E30" s="141"/>
      <c r="F30" s="132">
        <f>F18-F29</f>
        <v>23680.050000000017</v>
      </c>
      <c r="G30" s="132">
        <f t="shared" ref="G30:J30" si="4">G18-G29</f>
        <v>0</v>
      </c>
      <c r="H30" s="132">
        <f t="shared" si="4"/>
        <v>0</v>
      </c>
      <c r="I30" s="132">
        <f t="shared" si="4"/>
        <v>0</v>
      </c>
      <c r="J30" s="132">
        <f t="shared" si="4"/>
        <v>0</v>
      </c>
    </row>
    <row r="31" spans="1:12" ht="11.25" customHeight="1" x14ac:dyDescent="0.25">
      <c r="A31" s="16"/>
      <c r="B31" s="17"/>
      <c r="C31" s="17"/>
      <c r="D31" s="17"/>
      <c r="E31" s="17"/>
      <c r="F31" s="17"/>
      <c r="G31" s="17"/>
      <c r="H31" s="18"/>
      <c r="I31" s="18"/>
      <c r="J31" s="18"/>
      <c r="K31" s="18"/>
      <c r="L31" s="18"/>
    </row>
    <row r="32" spans="1:12" ht="15" customHeight="1" x14ac:dyDescent="0.25">
      <c r="A32" s="138"/>
      <c r="B32" s="138"/>
      <c r="C32" s="138"/>
      <c r="D32" s="138"/>
      <c r="E32" s="138"/>
      <c r="F32" s="138"/>
      <c r="G32" s="138"/>
      <c r="H32" s="138"/>
      <c r="I32" s="138"/>
      <c r="J32" s="138"/>
      <c r="K32" s="29"/>
    </row>
  </sheetData>
  <mergeCells count="26">
    <mergeCell ref="A3:J3"/>
    <mergeCell ref="A5:J5"/>
    <mergeCell ref="A2:J2"/>
    <mergeCell ref="A6:J6"/>
    <mergeCell ref="A4:J4"/>
    <mergeCell ref="A14:E14"/>
    <mergeCell ref="A12:E12"/>
    <mergeCell ref="A13:E13"/>
    <mergeCell ref="A10:E10"/>
    <mergeCell ref="A11:E11"/>
    <mergeCell ref="I1:J1"/>
    <mergeCell ref="A32:J32"/>
    <mergeCell ref="A23:E23"/>
    <mergeCell ref="A30:E30"/>
    <mergeCell ref="A27:E27"/>
    <mergeCell ref="A28:E28"/>
    <mergeCell ref="A20:J20"/>
    <mergeCell ref="A24:E24"/>
    <mergeCell ref="A25:E25"/>
    <mergeCell ref="A29:E29"/>
    <mergeCell ref="A22:E22"/>
    <mergeCell ref="A26:E26"/>
    <mergeCell ref="A8:J8"/>
    <mergeCell ref="A16:E16"/>
    <mergeCell ref="A18:E18"/>
    <mergeCell ref="A15:E15"/>
  </mergeCells>
  <pageMargins left="0.7" right="0.7" top="0.75" bottom="0.75" header="0.3" footer="0.3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8"/>
  <sheetViews>
    <sheetView topLeftCell="A4" workbookViewId="0">
      <selection activeCell="A18" sqref="A18:C1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44.7109375" customWidth="1"/>
    <col min="4" max="8" width="19.42578125" customWidth="1"/>
    <col min="9" max="10" width="25.28515625" customWidth="1"/>
  </cols>
  <sheetData>
    <row r="1" spans="1:10" ht="57" customHeight="1" x14ac:dyDescent="0.25">
      <c r="A1" s="5"/>
      <c r="B1" s="5"/>
      <c r="C1" s="5"/>
      <c r="D1" s="5"/>
      <c r="E1" s="5"/>
      <c r="F1" s="5"/>
      <c r="G1" s="136" t="s">
        <v>143</v>
      </c>
      <c r="H1" s="137"/>
      <c r="I1" s="5"/>
      <c r="J1" s="5"/>
    </row>
    <row r="2" spans="1:10" ht="15.75" x14ac:dyDescent="0.25">
      <c r="A2" s="144" t="s">
        <v>14</v>
      </c>
      <c r="B2" s="144"/>
      <c r="C2" s="144"/>
      <c r="D2" s="144"/>
      <c r="E2" s="144"/>
      <c r="F2" s="144"/>
      <c r="G2" s="144"/>
      <c r="H2" s="144"/>
      <c r="I2" s="25"/>
      <c r="J2" s="25"/>
    </row>
    <row r="3" spans="1:10" ht="18" x14ac:dyDescent="0.25">
      <c r="A3" s="5"/>
      <c r="B3" s="5"/>
      <c r="C3" s="5"/>
      <c r="D3" s="5"/>
      <c r="E3" s="5"/>
      <c r="F3" s="5"/>
      <c r="G3" s="5"/>
      <c r="H3" s="5"/>
      <c r="I3" s="6"/>
      <c r="J3" s="6"/>
    </row>
    <row r="4" spans="1:10" ht="15.75" x14ac:dyDescent="0.25">
      <c r="A4" s="144" t="s">
        <v>5</v>
      </c>
      <c r="B4" s="144"/>
      <c r="C4" s="144"/>
      <c r="D4" s="144"/>
      <c r="E4" s="144"/>
      <c r="F4" s="144"/>
      <c r="G4" s="144"/>
      <c r="H4" s="144"/>
      <c r="I4" s="24"/>
      <c r="J4" s="24"/>
    </row>
    <row r="5" spans="1:10" ht="18" x14ac:dyDescent="0.25">
      <c r="A5" s="5"/>
      <c r="B5" s="5"/>
      <c r="C5" s="5"/>
      <c r="D5" s="5"/>
      <c r="E5" s="5"/>
      <c r="F5" s="5"/>
      <c r="G5" s="5"/>
      <c r="H5" s="5"/>
      <c r="I5" s="6"/>
      <c r="J5" s="6"/>
    </row>
    <row r="6" spans="1:10" ht="15.75" x14ac:dyDescent="0.25">
      <c r="A6" s="144" t="s">
        <v>34</v>
      </c>
      <c r="B6" s="144"/>
      <c r="C6" s="144"/>
      <c r="D6" s="144"/>
      <c r="E6" s="144"/>
      <c r="F6" s="144"/>
      <c r="G6" s="144"/>
      <c r="H6" s="144"/>
      <c r="I6" s="26"/>
      <c r="J6" s="26"/>
    </row>
    <row r="7" spans="1:10" ht="18" x14ac:dyDescent="0.25">
      <c r="A7" s="5"/>
      <c r="B7" s="5"/>
      <c r="C7" s="5"/>
      <c r="D7" s="5"/>
      <c r="E7" s="5"/>
      <c r="F7" s="5"/>
      <c r="G7" s="5"/>
      <c r="H7" s="5"/>
      <c r="I7" s="6"/>
      <c r="J7" s="6"/>
    </row>
    <row r="8" spans="1:10" ht="25.5" x14ac:dyDescent="0.25">
      <c r="A8" s="157" t="s">
        <v>11</v>
      </c>
      <c r="B8" s="158"/>
      <c r="C8" s="159"/>
      <c r="D8" s="30" t="s">
        <v>145</v>
      </c>
      <c r="E8" s="30" t="s">
        <v>146</v>
      </c>
      <c r="F8" s="31" t="s">
        <v>147</v>
      </c>
      <c r="G8" s="31" t="s">
        <v>33</v>
      </c>
      <c r="H8" s="31" t="s">
        <v>148</v>
      </c>
    </row>
    <row r="9" spans="1:10" s="35" customFormat="1" ht="11.25" x14ac:dyDescent="0.2">
      <c r="A9" s="160">
        <v>1</v>
      </c>
      <c r="B9" s="161"/>
      <c r="C9" s="162"/>
      <c r="D9" s="36">
        <v>2</v>
      </c>
      <c r="E9" s="36">
        <v>3</v>
      </c>
      <c r="F9" s="37">
        <v>4</v>
      </c>
      <c r="G9" s="37">
        <v>5</v>
      </c>
      <c r="H9" s="37">
        <v>6</v>
      </c>
    </row>
    <row r="10" spans="1:10" x14ac:dyDescent="0.25">
      <c r="A10" s="10"/>
      <c r="B10" s="10"/>
      <c r="C10" s="10" t="s">
        <v>36</v>
      </c>
      <c r="D10" s="133">
        <f>D11</f>
        <v>597665.5</v>
      </c>
      <c r="E10" s="133">
        <f t="shared" ref="E10:H10" si="0">E11</f>
        <v>730409.4</v>
      </c>
      <c r="F10" s="133">
        <f t="shared" si="0"/>
        <v>839113</v>
      </c>
      <c r="G10" s="133">
        <f t="shared" si="0"/>
        <v>843873</v>
      </c>
      <c r="H10" s="133">
        <f t="shared" si="0"/>
        <v>843773</v>
      </c>
    </row>
    <row r="11" spans="1:10" x14ac:dyDescent="0.25">
      <c r="A11" s="10">
        <v>6</v>
      </c>
      <c r="B11" s="10"/>
      <c r="C11" s="10" t="s">
        <v>6</v>
      </c>
      <c r="D11" s="133">
        <f>D12+D13+D14+D15</f>
        <v>597665.5</v>
      </c>
      <c r="E11" s="133">
        <f t="shared" ref="E11:H11" si="1">E12+E13+E14+E15</f>
        <v>730409.4</v>
      </c>
      <c r="F11" s="133">
        <f>F12+F13+F14+F15</f>
        <v>839113</v>
      </c>
      <c r="G11" s="133">
        <f>G12+G13+G14+G15</f>
        <v>843873</v>
      </c>
      <c r="H11" s="133">
        <f t="shared" si="1"/>
        <v>843773</v>
      </c>
    </row>
    <row r="12" spans="1:10" ht="25.5" x14ac:dyDescent="0.25">
      <c r="A12" s="10"/>
      <c r="B12" s="14">
        <v>63</v>
      </c>
      <c r="C12" s="14" t="s">
        <v>16</v>
      </c>
      <c r="D12" s="134">
        <v>23934.67</v>
      </c>
      <c r="E12" s="134">
        <v>25620.400000000001</v>
      </c>
      <c r="F12" s="135">
        <v>14000</v>
      </c>
      <c r="G12" s="135">
        <v>16430</v>
      </c>
      <c r="H12" s="135">
        <v>14000</v>
      </c>
    </row>
    <row r="13" spans="1:10" x14ac:dyDescent="0.25">
      <c r="A13" s="10"/>
      <c r="B13" s="14">
        <v>64</v>
      </c>
      <c r="C13" s="14" t="s">
        <v>43</v>
      </c>
      <c r="D13" s="134">
        <v>31.9</v>
      </c>
      <c r="E13" s="134">
        <v>146</v>
      </c>
      <c r="F13" s="135">
        <v>200</v>
      </c>
      <c r="G13" s="135">
        <v>200</v>
      </c>
      <c r="H13" s="135">
        <v>200</v>
      </c>
    </row>
    <row r="14" spans="1:10" ht="25.5" x14ac:dyDescent="0.25">
      <c r="A14" s="11"/>
      <c r="B14" s="11">
        <v>66</v>
      </c>
      <c r="C14" s="14" t="s">
        <v>149</v>
      </c>
      <c r="D14" s="134">
        <v>23477.11</v>
      </c>
      <c r="E14" s="134">
        <v>28300</v>
      </c>
      <c r="F14" s="135">
        <v>29100</v>
      </c>
      <c r="G14" s="135">
        <v>29100</v>
      </c>
      <c r="H14" s="135">
        <v>29100</v>
      </c>
    </row>
    <row r="15" spans="1:10" ht="25.5" x14ac:dyDescent="0.25">
      <c r="A15" s="11"/>
      <c r="B15" s="11">
        <v>67</v>
      </c>
      <c r="C15" s="14" t="s">
        <v>44</v>
      </c>
      <c r="D15" s="134">
        <v>550221.81999999995</v>
      </c>
      <c r="E15" s="134">
        <v>676343</v>
      </c>
      <c r="F15" s="135">
        <v>795813</v>
      </c>
      <c r="G15" s="135">
        <v>798143</v>
      </c>
      <c r="H15" s="135">
        <v>800473</v>
      </c>
    </row>
    <row r="16" spans="1:10" x14ac:dyDescent="0.25">
      <c r="A16" s="11"/>
      <c r="B16" s="11" t="s">
        <v>17</v>
      </c>
      <c r="C16" s="15"/>
      <c r="D16" s="78"/>
      <c r="E16" s="78"/>
      <c r="F16" s="61"/>
      <c r="G16" s="61"/>
      <c r="H16" s="61"/>
    </row>
    <row r="18" spans="1:8" ht="25.5" customHeight="1" x14ac:dyDescent="0.25">
      <c r="A18" s="157" t="s">
        <v>11</v>
      </c>
      <c r="B18" s="158"/>
      <c r="C18" s="159"/>
      <c r="D18" s="30" t="s">
        <v>145</v>
      </c>
      <c r="E18" s="30" t="s">
        <v>146</v>
      </c>
      <c r="F18" s="31" t="s">
        <v>147</v>
      </c>
      <c r="G18" s="31" t="s">
        <v>33</v>
      </c>
      <c r="H18" s="31" t="s">
        <v>148</v>
      </c>
    </row>
    <row r="19" spans="1:8" s="35" customFormat="1" ht="11.25" x14ac:dyDescent="0.2">
      <c r="A19" s="160">
        <v>1</v>
      </c>
      <c r="B19" s="161"/>
      <c r="C19" s="162"/>
      <c r="D19" s="36">
        <v>2</v>
      </c>
      <c r="E19" s="36">
        <v>3</v>
      </c>
      <c r="F19" s="37">
        <v>4</v>
      </c>
      <c r="G19" s="37">
        <v>5</v>
      </c>
      <c r="H19" s="37">
        <v>6</v>
      </c>
    </row>
    <row r="20" spans="1:8" x14ac:dyDescent="0.25">
      <c r="A20" s="10"/>
      <c r="B20" s="10"/>
      <c r="C20" s="10" t="s">
        <v>37</v>
      </c>
      <c r="D20" s="53">
        <f>D21+D26</f>
        <v>585825.48</v>
      </c>
      <c r="E20" s="53">
        <f t="shared" ref="E20:H20" si="2">E21+E26</f>
        <v>730409.39999999991</v>
      </c>
      <c r="F20" s="53">
        <f>F21+F26</f>
        <v>839113</v>
      </c>
      <c r="G20" s="53">
        <f>G21+G26</f>
        <v>843873</v>
      </c>
      <c r="H20" s="53">
        <f t="shared" si="2"/>
        <v>843773</v>
      </c>
    </row>
    <row r="21" spans="1:8" x14ac:dyDescent="0.25">
      <c r="A21" s="10">
        <v>3</v>
      </c>
      <c r="B21" s="10"/>
      <c r="C21" s="10" t="s">
        <v>7</v>
      </c>
      <c r="D21" s="53">
        <f>D22+D23+D24+D25</f>
        <v>553074.6</v>
      </c>
      <c r="E21" s="53">
        <f>E22+E23+E24+E25</f>
        <v>686954.19</v>
      </c>
      <c r="F21" s="53">
        <f>F22+F23+F24+F25</f>
        <v>732997</v>
      </c>
      <c r="G21" s="53">
        <f>G22+G23+G24+G25</f>
        <v>737392</v>
      </c>
      <c r="H21" s="53">
        <f>H22+H23+H24+H25</f>
        <v>737292</v>
      </c>
    </row>
    <row r="22" spans="1:8" x14ac:dyDescent="0.25">
      <c r="A22" s="10"/>
      <c r="B22" s="14">
        <v>31</v>
      </c>
      <c r="C22" s="14" t="s">
        <v>8</v>
      </c>
      <c r="D22" s="54">
        <v>377378.32</v>
      </c>
      <c r="E22" s="54">
        <v>501420</v>
      </c>
      <c r="F22" s="61">
        <v>550890</v>
      </c>
      <c r="G22" s="61">
        <v>553220</v>
      </c>
      <c r="H22" s="61">
        <v>555550</v>
      </c>
    </row>
    <row r="23" spans="1:8" x14ac:dyDescent="0.25">
      <c r="A23" s="11"/>
      <c r="B23" s="11">
        <v>32</v>
      </c>
      <c r="C23" s="11" t="s">
        <v>15</v>
      </c>
      <c r="D23" s="63">
        <v>174467.67</v>
      </c>
      <c r="E23" s="63">
        <v>184121.19</v>
      </c>
      <c r="F23" s="61">
        <v>180447</v>
      </c>
      <c r="G23" s="61">
        <v>182512</v>
      </c>
      <c r="H23" s="61">
        <v>180082</v>
      </c>
    </row>
    <row r="24" spans="1:8" x14ac:dyDescent="0.25">
      <c r="A24" s="11"/>
      <c r="B24" s="11">
        <v>34</v>
      </c>
      <c r="C24" s="12" t="s">
        <v>45</v>
      </c>
      <c r="D24" s="65">
        <v>1201.79</v>
      </c>
      <c r="E24" s="65">
        <v>1373</v>
      </c>
      <c r="F24" s="61">
        <v>1620</v>
      </c>
      <c r="G24" s="61">
        <v>1620</v>
      </c>
      <c r="H24" s="61">
        <v>1620</v>
      </c>
    </row>
    <row r="25" spans="1:8" x14ac:dyDescent="0.25">
      <c r="A25" s="11"/>
      <c r="B25" s="11">
        <v>37</v>
      </c>
      <c r="C25" s="12" t="s">
        <v>66</v>
      </c>
      <c r="D25" s="65">
        <v>26.82</v>
      </c>
      <c r="E25" s="65">
        <v>40</v>
      </c>
      <c r="F25" s="61">
        <v>40</v>
      </c>
      <c r="G25" s="61">
        <v>40</v>
      </c>
      <c r="H25" s="61">
        <v>40</v>
      </c>
    </row>
    <row r="26" spans="1:8" x14ac:dyDescent="0.25">
      <c r="A26" s="13">
        <v>4</v>
      </c>
      <c r="B26" s="13"/>
      <c r="C26" s="19" t="s">
        <v>9</v>
      </c>
      <c r="D26" s="53">
        <f>D27+D28</f>
        <v>32750.879999999997</v>
      </c>
      <c r="E26" s="53">
        <f t="shared" ref="E26:H26" si="3">E27+E28</f>
        <v>43455.21</v>
      </c>
      <c r="F26" s="53">
        <f>F27+F28</f>
        <v>106116</v>
      </c>
      <c r="G26" s="53">
        <f>G27+G28</f>
        <v>106481</v>
      </c>
      <c r="H26" s="53">
        <f t="shared" si="3"/>
        <v>106481</v>
      </c>
    </row>
    <row r="27" spans="1:8" ht="25.5" x14ac:dyDescent="0.25">
      <c r="A27" s="14"/>
      <c r="B27" s="14">
        <v>41</v>
      </c>
      <c r="C27" s="20" t="s">
        <v>10</v>
      </c>
      <c r="D27" s="54">
        <v>10962.78</v>
      </c>
      <c r="E27" s="54">
        <v>20361.53</v>
      </c>
      <c r="F27" s="61">
        <v>39638</v>
      </c>
      <c r="G27" s="61">
        <v>39003</v>
      </c>
      <c r="H27" s="79">
        <v>39003</v>
      </c>
    </row>
    <row r="28" spans="1:8" x14ac:dyDescent="0.25">
      <c r="A28" s="14"/>
      <c r="B28" s="14">
        <v>42</v>
      </c>
      <c r="C28" s="12" t="s">
        <v>46</v>
      </c>
      <c r="D28" s="65">
        <v>21788.1</v>
      </c>
      <c r="E28" s="65">
        <v>23093.68</v>
      </c>
      <c r="F28" s="61">
        <v>66478</v>
      </c>
      <c r="G28" s="61">
        <v>67478</v>
      </c>
      <c r="H28" s="61">
        <v>67478</v>
      </c>
    </row>
  </sheetData>
  <mergeCells count="8">
    <mergeCell ref="G1:H1"/>
    <mergeCell ref="A18:C18"/>
    <mergeCell ref="A9:C9"/>
    <mergeCell ref="A19:C19"/>
    <mergeCell ref="A2:H2"/>
    <mergeCell ref="A4:H4"/>
    <mergeCell ref="A6:H6"/>
    <mergeCell ref="A8:C8"/>
  </mergeCells>
  <pageMargins left="0.7" right="0.7" top="0.75" bottom="0.75" header="0.3" footer="0.3"/>
  <pageSetup paperSize="9" scale="8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4"/>
  <sheetViews>
    <sheetView workbookViewId="0">
      <selection activeCell="B10" sqref="B10"/>
    </sheetView>
  </sheetViews>
  <sheetFormatPr defaultRowHeight="15" x14ac:dyDescent="0.25"/>
  <cols>
    <col min="1" max="1" width="44.7109375" customWidth="1"/>
    <col min="2" max="6" width="19.42578125" customWidth="1"/>
    <col min="7" max="8" width="25.28515625" customWidth="1"/>
  </cols>
  <sheetData>
    <row r="1" spans="1:8" ht="58.5" customHeight="1" x14ac:dyDescent="0.25">
      <c r="A1" s="5"/>
      <c r="B1" s="5"/>
      <c r="C1" s="5"/>
      <c r="D1" s="5"/>
      <c r="E1" s="136" t="s">
        <v>143</v>
      </c>
      <c r="F1" s="137"/>
      <c r="G1" s="5"/>
      <c r="H1" s="5"/>
    </row>
    <row r="2" spans="1:8" ht="15.75" customHeight="1" x14ac:dyDescent="0.25">
      <c r="A2" s="144" t="s">
        <v>35</v>
      </c>
      <c r="B2" s="144"/>
      <c r="C2" s="144"/>
      <c r="D2" s="144"/>
      <c r="E2" s="144"/>
      <c r="F2" s="144"/>
      <c r="G2" s="26"/>
      <c r="H2" s="26"/>
    </row>
    <row r="3" spans="1:8" ht="18" x14ac:dyDescent="0.25">
      <c r="A3" s="5"/>
      <c r="B3" s="5"/>
      <c r="C3" s="5"/>
      <c r="D3" s="5"/>
      <c r="E3" s="5"/>
      <c r="F3" s="5"/>
      <c r="G3" s="6"/>
      <c r="H3" s="6"/>
    </row>
    <row r="4" spans="1:8" ht="25.5" customHeight="1" x14ac:dyDescent="0.25">
      <c r="A4" s="32" t="s">
        <v>11</v>
      </c>
      <c r="B4" s="30" t="s">
        <v>145</v>
      </c>
      <c r="C4" s="30" t="s">
        <v>146</v>
      </c>
      <c r="D4" s="31" t="s">
        <v>147</v>
      </c>
      <c r="E4" s="31" t="s">
        <v>33</v>
      </c>
      <c r="F4" s="31" t="s">
        <v>148</v>
      </c>
    </row>
    <row r="5" spans="1:8" s="35" customFormat="1" ht="11.25" x14ac:dyDescent="0.2">
      <c r="A5" s="38">
        <v>1</v>
      </c>
      <c r="B5" s="36">
        <v>2</v>
      </c>
      <c r="C5" s="36">
        <v>3</v>
      </c>
      <c r="D5" s="37">
        <v>4</v>
      </c>
      <c r="E5" s="37">
        <v>5</v>
      </c>
      <c r="F5" s="37">
        <v>6</v>
      </c>
    </row>
    <row r="6" spans="1:8" x14ac:dyDescent="0.25">
      <c r="A6" s="10" t="s">
        <v>36</v>
      </c>
      <c r="B6" s="53">
        <f>B7+B9+B11+B13</f>
        <v>597665.5</v>
      </c>
      <c r="C6" s="53">
        <f>C7+C9+C11+C13</f>
        <v>730409.4</v>
      </c>
      <c r="D6" s="53">
        <f t="shared" ref="D6:F6" si="0">D7+D9+D11+D13</f>
        <v>839113</v>
      </c>
      <c r="E6" s="53">
        <f>E7+E9+E11+E13</f>
        <v>843873</v>
      </c>
      <c r="F6" s="53">
        <f t="shared" si="0"/>
        <v>843773</v>
      </c>
    </row>
    <row r="7" spans="1:8" x14ac:dyDescent="0.25">
      <c r="A7" s="10" t="s">
        <v>19</v>
      </c>
      <c r="B7" s="53">
        <f>B8</f>
        <v>550221.81999999995</v>
      </c>
      <c r="C7" s="53">
        <f t="shared" ref="C7:F7" si="1">C8</f>
        <v>676343</v>
      </c>
      <c r="D7" s="53">
        <f t="shared" si="1"/>
        <v>795813</v>
      </c>
      <c r="E7" s="53">
        <f t="shared" si="1"/>
        <v>798143</v>
      </c>
      <c r="F7" s="53">
        <f t="shared" si="1"/>
        <v>800473</v>
      </c>
    </row>
    <row r="8" spans="1:8" x14ac:dyDescent="0.25">
      <c r="A8" s="22" t="s">
        <v>20</v>
      </c>
      <c r="B8" s="54">
        <v>550221.81999999995</v>
      </c>
      <c r="C8" s="54">
        <v>676343</v>
      </c>
      <c r="D8" s="54">
        <v>795813</v>
      </c>
      <c r="E8" s="54">
        <v>798143</v>
      </c>
      <c r="F8" s="54">
        <v>800473</v>
      </c>
    </row>
    <row r="9" spans="1:8" x14ac:dyDescent="0.25">
      <c r="A9" s="10" t="s">
        <v>21</v>
      </c>
      <c r="B9" s="53">
        <f>B10</f>
        <v>23363.01</v>
      </c>
      <c r="C9" s="53">
        <f t="shared" ref="C9:F9" si="2">C10</f>
        <v>28146</v>
      </c>
      <c r="D9" s="53">
        <f t="shared" si="2"/>
        <v>29000</v>
      </c>
      <c r="E9" s="53">
        <f t="shared" si="2"/>
        <v>29000</v>
      </c>
      <c r="F9" s="53">
        <f t="shared" si="2"/>
        <v>29000</v>
      </c>
    </row>
    <row r="10" spans="1:8" x14ac:dyDescent="0.25">
      <c r="A10" s="23" t="s">
        <v>22</v>
      </c>
      <c r="B10" s="54">
        <v>23363.01</v>
      </c>
      <c r="C10" s="54">
        <v>28146</v>
      </c>
      <c r="D10" s="54">
        <v>29000</v>
      </c>
      <c r="E10" s="54">
        <v>29000</v>
      </c>
      <c r="F10" s="54">
        <v>29000</v>
      </c>
    </row>
    <row r="11" spans="1:8" x14ac:dyDescent="0.25">
      <c r="A11" s="10" t="s">
        <v>47</v>
      </c>
      <c r="B11" s="53">
        <f>B12</f>
        <v>23934.67</v>
      </c>
      <c r="C11" s="53">
        <f>C12</f>
        <v>25620.400000000001</v>
      </c>
      <c r="D11" s="53">
        <f>D12</f>
        <v>14000</v>
      </c>
      <c r="E11" s="53">
        <f>E12</f>
        <v>16430</v>
      </c>
      <c r="F11" s="53">
        <f>F12</f>
        <v>14000</v>
      </c>
    </row>
    <row r="12" spans="1:8" x14ac:dyDescent="0.25">
      <c r="A12" s="51" t="s">
        <v>51</v>
      </c>
      <c r="B12" s="76">
        <v>23934.67</v>
      </c>
      <c r="C12" s="76">
        <v>25620.400000000001</v>
      </c>
      <c r="D12" s="76">
        <v>14000</v>
      </c>
      <c r="E12" s="76">
        <v>16430</v>
      </c>
      <c r="F12" s="76">
        <v>14000</v>
      </c>
    </row>
    <row r="13" spans="1:8" x14ac:dyDescent="0.25">
      <c r="A13" s="10" t="s">
        <v>48</v>
      </c>
      <c r="B13" s="77">
        <f>B14</f>
        <v>146</v>
      </c>
      <c r="C13" s="77">
        <f t="shared" ref="C13:F13" si="3">C14</f>
        <v>300</v>
      </c>
      <c r="D13" s="77">
        <f t="shared" si="3"/>
        <v>300</v>
      </c>
      <c r="E13" s="77">
        <f t="shared" si="3"/>
        <v>300</v>
      </c>
      <c r="F13" s="77">
        <f t="shared" si="3"/>
        <v>300</v>
      </c>
    </row>
    <row r="14" spans="1:8" x14ac:dyDescent="0.25">
      <c r="A14" s="51" t="s">
        <v>50</v>
      </c>
      <c r="B14" s="76">
        <v>146</v>
      </c>
      <c r="C14" s="76">
        <v>300</v>
      </c>
      <c r="D14" s="76">
        <v>300</v>
      </c>
      <c r="E14" s="76">
        <v>300</v>
      </c>
      <c r="F14" s="76">
        <v>300</v>
      </c>
    </row>
    <row r="15" spans="1:8" x14ac:dyDescent="0.25">
      <c r="A15" s="51"/>
      <c r="B15" s="76"/>
      <c r="C15" s="76"/>
      <c r="D15" s="76"/>
      <c r="E15" s="76"/>
      <c r="F15" s="76"/>
    </row>
    <row r="16" spans="1:8" x14ac:dyDescent="0.25">
      <c r="A16" s="10" t="s">
        <v>37</v>
      </c>
      <c r="B16" s="53">
        <f>B17+B19+B21+B23</f>
        <v>585825.47999999986</v>
      </c>
      <c r="C16" s="53">
        <f>C17+C19+C21+C23</f>
        <v>730409.4</v>
      </c>
      <c r="D16" s="53">
        <f>D17+D19+D21+D23</f>
        <v>839113</v>
      </c>
      <c r="E16" s="53">
        <f>E17+E19+E21+E23</f>
        <v>843873</v>
      </c>
      <c r="F16" s="53">
        <f>F17+F19+F21+F23</f>
        <v>843773</v>
      </c>
    </row>
    <row r="17" spans="1:6" x14ac:dyDescent="0.25">
      <c r="A17" s="10" t="s">
        <v>19</v>
      </c>
      <c r="B17" s="53">
        <f>B18</f>
        <v>550221.81999999995</v>
      </c>
      <c r="C17" s="53">
        <f t="shared" ref="C17:F17" si="4">C18</f>
        <v>676343</v>
      </c>
      <c r="D17" s="53">
        <f t="shared" si="4"/>
        <v>795813</v>
      </c>
      <c r="E17" s="53">
        <f t="shared" si="4"/>
        <v>798143</v>
      </c>
      <c r="F17" s="53">
        <f t="shared" si="4"/>
        <v>800473</v>
      </c>
    </row>
    <row r="18" spans="1:6" x14ac:dyDescent="0.25">
      <c r="A18" s="22" t="s">
        <v>20</v>
      </c>
      <c r="B18" s="54">
        <v>550221.81999999995</v>
      </c>
      <c r="C18" s="54">
        <v>676343</v>
      </c>
      <c r="D18" s="54">
        <v>795813</v>
      </c>
      <c r="E18" s="54">
        <v>798143</v>
      </c>
      <c r="F18" s="54">
        <v>800473</v>
      </c>
    </row>
    <row r="19" spans="1:6" x14ac:dyDescent="0.25">
      <c r="A19" s="10" t="s">
        <v>21</v>
      </c>
      <c r="B19" s="53">
        <f>B20</f>
        <v>11532.69</v>
      </c>
      <c r="C19" s="53">
        <f t="shared" ref="C19:F19" si="5">C20</f>
        <v>28146</v>
      </c>
      <c r="D19" s="53">
        <f t="shared" si="5"/>
        <v>29000</v>
      </c>
      <c r="E19" s="53">
        <f t="shared" si="5"/>
        <v>29000</v>
      </c>
      <c r="F19" s="53">
        <f t="shared" si="5"/>
        <v>29000</v>
      </c>
    </row>
    <row r="20" spans="1:6" x14ac:dyDescent="0.25">
      <c r="A20" s="23" t="s">
        <v>22</v>
      </c>
      <c r="B20" s="54">
        <v>11532.69</v>
      </c>
      <c r="C20" s="54">
        <v>28146</v>
      </c>
      <c r="D20" s="54">
        <v>29000</v>
      </c>
      <c r="E20" s="54">
        <v>29000</v>
      </c>
      <c r="F20" s="54">
        <v>29000</v>
      </c>
    </row>
    <row r="21" spans="1:6" x14ac:dyDescent="0.25">
      <c r="A21" s="46" t="s">
        <v>47</v>
      </c>
      <c r="B21" s="53">
        <f>B22</f>
        <v>23924.97</v>
      </c>
      <c r="C21" s="53">
        <f>C22</f>
        <v>25620.400000000001</v>
      </c>
      <c r="D21" s="53">
        <f t="shared" ref="D21:F21" si="6">D22</f>
        <v>14000</v>
      </c>
      <c r="E21" s="53">
        <f t="shared" si="6"/>
        <v>16430</v>
      </c>
      <c r="F21" s="53">
        <f t="shared" si="6"/>
        <v>14000</v>
      </c>
    </row>
    <row r="22" spans="1:6" x14ac:dyDescent="0.25">
      <c r="A22" s="45" t="s">
        <v>51</v>
      </c>
      <c r="B22" s="54">
        <v>23924.97</v>
      </c>
      <c r="C22" s="54">
        <v>25620.400000000001</v>
      </c>
      <c r="D22" s="54">
        <v>14000</v>
      </c>
      <c r="E22" s="54">
        <v>16430</v>
      </c>
      <c r="F22" s="54">
        <v>14000</v>
      </c>
    </row>
    <row r="23" spans="1:6" x14ac:dyDescent="0.25">
      <c r="A23" s="10" t="s">
        <v>48</v>
      </c>
      <c r="B23" s="53">
        <f>B24</f>
        <v>146</v>
      </c>
      <c r="C23" s="53">
        <f t="shared" ref="C23:F23" si="7">C24</f>
        <v>300</v>
      </c>
      <c r="D23" s="53">
        <f t="shared" si="7"/>
        <v>300</v>
      </c>
      <c r="E23" s="53">
        <f t="shared" si="7"/>
        <v>300</v>
      </c>
      <c r="F23" s="53">
        <f t="shared" si="7"/>
        <v>300</v>
      </c>
    </row>
    <row r="24" spans="1:6" x14ac:dyDescent="0.25">
      <c r="A24" s="14" t="s">
        <v>50</v>
      </c>
      <c r="B24" s="54">
        <v>146</v>
      </c>
      <c r="C24" s="54">
        <v>300</v>
      </c>
      <c r="D24" s="54">
        <v>300</v>
      </c>
      <c r="E24" s="54">
        <v>300</v>
      </c>
      <c r="F24" s="54">
        <v>300</v>
      </c>
    </row>
  </sheetData>
  <mergeCells count="2">
    <mergeCell ref="A2:F2"/>
    <mergeCell ref="E1:F1"/>
  </mergeCells>
  <pageMargins left="0.7" right="0.7" top="0.75" bottom="0.75" header="0.3" footer="0.3"/>
  <pageSetup paperSize="9" scale="9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8"/>
  <sheetViews>
    <sheetView workbookViewId="0">
      <selection activeCell="C7" sqref="C7"/>
    </sheetView>
  </sheetViews>
  <sheetFormatPr defaultRowHeight="15" x14ac:dyDescent="0.25"/>
  <cols>
    <col min="1" max="1" width="44.7109375" customWidth="1"/>
    <col min="2" max="6" width="19.42578125" customWidth="1"/>
    <col min="7" max="8" width="25.28515625" customWidth="1"/>
  </cols>
  <sheetData>
    <row r="1" spans="1:8" ht="60" customHeight="1" x14ac:dyDescent="0.25">
      <c r="A1" s="5"/>
      <c r="B1" s="5"/>
      <c r="C1" s="5"/>
      <c r="D1" s="5"/>
      <c r="E1" s="136" t="s">
        <v>143</v>
      </c>
      <c r="F1" s="137"/>
      <c r="G1" s="5"/>
      <c r="H1" s="5"/>
    </row>
    <row r="2" spans="1:8" ht="15.75" customHeight="1" x14ac:dyDescent="0.25">
      <c r="A2" s="144" t="s">
        <v>38</v>
      </c>
      <c r="B2" s="144"/>
      <c r="C2" s="144"/>
      <c r="D2" s="144"/>
      <c r="E2" s="144"/>
      <c r="F2" s="144"/>
      <c r="G2" s="26"/>
      <c r="H2" s="26"/>
    </row>
    <row r="3" spans="1:8" ht="18" x14ac:dyDescent="0.25">
      <c r="A3" s="5"/>
      <c r="B3" s="5"/>
      <c r="C3" s="5"/>
      <c r="D3" s="5"/>
      <c r="E3" s="5"/>
      <c r="F3" s="5"/>
      <c r="G3" s="6"/>
      <c r="H3" s="6"/>
    </row>
    <row r="4" spans="1:8" ht="25.5" customHeight="1" x14ac:dyDescent="0.25">
      <c r="A4" s="32" t="s">
        <v>11</v>
      </c>
      <c r="B4" s="30" t="s">
        <v>145</v>
      </c>
      <c r="C4" s="30" t="s">
        <v>146</v>
      </c>
      <c r="D4" s="31" t="s">
        <v>147</v>
      </c>
      <c r="E4" s="31" t="s">
        <v>33</v>
      </c>
      <c r="F4" s="31" t="s">
        <v>148</v>
      </c>
    </row>
    <row r="5" spans="1:8" s="35" customFormat="1" ht="11.25" x14ac:dyDescent="0.2">
      <c r="A5" s="38">
        <v>1</v>
      </c>
      <c r="B5" s="36">
        <v>2</v>
      </c>
      <c r="C5" s="36">
        <v>3</v>
      </c>
      <c r="D5" s="37">
        <v>4</v>
      </c>
      <c r="E5" s="37">
        <v>5</v>
      </c>
      <c r="F5" s="37">
        <v>6</v>
      </c>
    </row>
    <row r="6" spans="1:8" x14ac:dyDescent="0.25">
      <c r="A6" s="10" t="s">
        <v>37</v>
      </c>
      <c r="B6" s="90">
        <f>B7</f>
        <v>585825.48</v>
      </c>
      <c r="C6" s="90">
        <f t="shared" ref="C6:F6" si="0">C7</f>
        <v>730409.4</v>
      </c>
      <c r="D6" s="90">
        <f t="shared" si="0"/>
        <v>839113</v>
      </c>
      <c r="E6" s="90">
        <f t="shared" si="0"/>
        <v>843873</v>
      </c>
      <c r="F6" s="90">
        <f t="shared" si="0"/>
        <v>843773</v>
      </c>
    </row>
    <row r="7" spans="1:8" x14ac:dyDescent="0.25">
      <c r="A7" s="47" t="s">
        <v>52</v>
      </c>
      <c r="B7" s="90">
        <f>B8</f>
        <v>585825.48</v>
      </c>
      <c r="C7" s="90">
        <f t="shared" ref="C7:F7" si="1">C8</f>
        <v>730409.4</v>
      </c>
      <c r="D7" s="90">
        <f t="shared" si="1"/>
        <v>839113</v>
      </c>
      <c r="E7" s="90">
        <f t="shared" si="1"/>
        <v>843873</v>
      </c>
      <c r="F7" s="90">
        <f t="shared" si="1"/>
        <v>843773</v>
      </c>
    </row>
    <row r="8" spans="1:8" x14ac:dyDescent="0.25">
      <c r="A8" s="15" t="s">
        <v>53</v>
      </c>
      <c r="B8" s="91">
        <v>585825.48</v>
      </c>
      <c r="C8" s="91">
        <v>730409.4</v>
      </c>
      <c r="D8" s="91">
        <v>839113</v>
      </c>
      <c r="E8" s="91">
        <v>843873</v>
      </c>
      <c r="F8" s="91">
        <v>843773</v>
      </c>
    </row>
  </sheetData>
  <mergeCells count="2">
    <mergeCell ref="A2:F2"/>
    <mergeCell ref="E1:F1"/>
  </mergeCells>
  <pageMargins left="0.7" right="0.7" top="0.75" bottom="0.75" header="0.3" footer="0.3"/>
  <pageSetup paperSize="9" scale="9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75"/>
  <sheetViews>
    <sheetView workbookViewId="0">
      <selection activeCell="B31" sqref="B3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44.7109375" customWidth="1"/>
    <col min="4" max="8" width="19.42578125" customWidth="1"/>
    <col min="9" max="10" width="25.28515625" customWidth="1"/>
  </cols>
  <sheetData>
    <row r="1" spans="1:10" ht="58.5" customHeight="1" x14ac:dyDescent="0.25">
      <c r="A1" s="5"/>
      <c r="B1" s="5"/>
      <c r="C1" s="5"/>
      <c r="D1" s="5"/>
      <c r="E1" s="5"/>
      <c r="F1" s="5"/>
      <c r="G1" s="136" t="s">
        <v>143</v>
      </c>
      <c r="H1" s="137"/>
      <c r="I1" s="5"/>
      <c r="J1" s="5"/>
    </row>
    <row r="2" spans="1:10" ht="15.75" x14ac:dyDescent="0.25">
      <c r="A2" s="144" t="s">
        <v>14</v>
      </c>
      <c r="B2" s="144"/>
      <c r="C2" s="144"/>
      <c r="D2" s="144"/>
      <c r="E2" s="144"/>
      <c r="F2" s="144"/>
      <c r="G2" s="144"/>
      <c r="H2" s="144"/>
      <c r="I2" s="25"/>
      <c r="J2" s="25"/>
    </row>
    <row r="3" spans="1:10" ht="18" x14ac:dyDescent="0.25">
      <c r="A3" s="5"/>
      <c r="B3" s="5"/>
      <c r="C3" s="5"/>
      <c r="D3" s="5"/>
      <c r="E3" s="5"/>
      <c r="F3" s="5"/>
      <c r="G3" s="5"/>
      <c r="H3" s="5"/>
      <c r="I3" s="6"/>
      <c r="J3" s="6"/>
    </row>
    <row r="4" spans="1:10" ht="15.75" x14ac:dyDescent="0.25">
      <c r="A4" s="144" t="s">
        <v>12</v>
      </c>
      <c r="B4" s="144"/>
      <c r="C4" s="144"/>
      <c r="D4" s="144"/>
      <c r="E4" s="144"/>
      <c r="F4" s="144"/>
      <c r="G4" s="144"/>
      <c r="H4" s="144"/>
      <c r="I4" s="24"/>
      <c r="J4" s="24"/>
    </row>
    <row r="5" spans="1:10" ht="18" x14ac:dyDescent="0.25">
      <c r="A5" s="5"/>
      <c r="B5" s="5"/>
      <c r="C5" s="5"/>
      <c r="D5" s="5"/>
      <c r="E5" s="5"/>
      <c r="F5" s="5"/>
      <c r="G5" s="5"/>
      <c r="H5" s="5"/>
      <c r="I5" s="6"/>
      <c r="J5" s="6"/>
    </row>
    <row r="6" spans="1:10" ht="15.75" x14ac:dyDescent="0.25">
      <c r="A6" s="144" t="s">
        <v>39</v>
      </c>
      <c r="B6" s="144"/>
      <c r="C6" s="144"/>
      <c r="D6" s="144"/>
      <c r="E6" s="144"/>
      <c r="F6" s="144"/>
      <c r="G6" s="144"/>
      <c r="H6" s="144"/>
      <c r="I6" s="26"/>
      <c r="J6" s="26"/>
    </row>
    <row r="7" spans="1:10" ht="18" x14ac:dyDescent="0.25">
      <c r="A7" s="5"/>
      <c r="B7" s="5"/>
      <c r="C7" s="5"/>
      <c r="D7" s="5"/>
      <c r="E7" s="5"/>
      <c r="F7" s="5"/>
      <c r="G7" s="5"/>
      <c r="H7" s="5"/>
      <c r="I7" s="6"/>
      <c r="J7" s="6"/>
    </row>
    <row r="8" spans="1:10" ht="25.5" x14ac:dyDescent="0.25">
      <c r="A8" s="157" t="s">
        <v>11</v>
      </c>
      <c r="B8" s="158"/>
      <c r="C8" s="159"/>
      <c r="D8" s="30" t="s">
        <v>145</v>
      </c>
      <c r="E8" s="30" t="s">
        <v>146</v>
      </c>
      <c r="F8" s="31" t="s">
        <v>147</v>
      </c>
      <c r="G8" s="31" t="s">
        <v>33</v>
      </c>
      <c r="H8" s="31" t="s">
        <v>148</v>
      </c>
    </row>
    <row r="9" spans="1:10" s="35" customFormat="1" ht="11.25" x14ac:dyDescent="0.2">
      <c r="A9" s="160">
        <v>1</v>
      </c>
      <c r="B9" s="161"/>
      <c r="C9" s="162"/>
      <c r="D9" s="36">
        <v>2</v>
      </c>
      <c r="E9" s="36">
        <v>3</v>
      </c>
      <c r="F9" s="37">
        <v>4</v>
      </c>
      <c r="G9" s="37">
        <v>5</v>
      </c>
      <c r="H9" s="37">
        <v>6</v>
      </c>
    </row>
    <row r="10" spans="1:10" x14ac:dyDescent="0.25">
      <c r="A10" s="10"/>
      <c r="B10" s="10"/>
      <c r="C10" s="10" t="s">
        <v>36</v>
      </c>
      <c r="D10" s="53">
        <f>D11</f>
        <v>597665.50000000012</v>
      </c>
      <c r="E10" s="53">
        <f t="shared" ref="E10:H10" si="0">E11</f>
        <v>730409.4</v>
      </c>
      <c r="F10" s="53">
        <f t="shared" si="0"/>
        <v>839113</v>
      </c>
      <c r="G10" s="53">
        <f t="shared" si="0"/>
        <v>843873</v>
      </c>
      <c r="H10" s="53">
        <f t="shared" si="0"/>
        <v>843773</v>
      </c>
    </row>
    <row r="11" spans="1:10" x14ac:dyDescent="0.25">
      <c r="A11" s="10">
        <v>6</v>
      </c>
      <c r="B11" s="10"/>
      <c r="C11" s="10" t="s">
        <v>6</v>
      </c>
      <c r="D11" s="53">
        <f>D12+D15+D21</f>
        <v>597665.50000000012</v>
      </c>
      <c r="E11" s="53">
        <f>E12+E15+E21</f>
        <v>730409.4</v>
      </c>
      <c r="F11" s="53">
        <f>F12+F15+F21</f>
        <v>839113</v>
      </c>
      <c r="G11" s="53">
        <f>G12+G15+G21</f>
        <v>843873</v>
      </c>
      <c r="H11" s="53">
        <f>H12+H15+H21</f>
        <v>843773</v>
      </c>
    </row>
    <row r="12" spans="1:10" ht="25.5" x14ac:dyDescent="0.25">
      <c r="A12" s="10"/>
      <c r="B12" s="55">
        <v>67</v>
      </c>
      <c r="C12" s="58" t="s">
        <v>56</v>
      </c>
      <c r="D12" s="53">
        <f>D13+D14</f>
        <v>550221.82000000007</v>
      </c>
      <c r="E12" s="53">
        <f t="shared" ref="E12:H12" si="1">E13+E14</f>
        <v>676343</v>
      </c>
      <c r="F12" s="53">
        <f t="shared" si="1"/>
        <v>795813</v>
      </c>
      <c r="G12" s="53">
        <f t="shared" si="1"/>
        <v>798143</v>
      </c>
      <c r="H12" s="53">
        <f t="shared" si="1"/>
        <v>800473</v>
      </c>
    </row>
    <row r="13" spans="1:10" ht="24" x14ac:dyDescent="0.25">
      <c r="A13" s="10"/>
      <c r="B13" s="49">
        <v>6711</v>
      </c>
      <c r="C13" s="52" t="s">
        <v>56</v>
      </c>
      <c r="D13" s="53">
        <v>528143.91</v>
      </c>
      <c r="E13" s="53">
        <v>652295.79</v>
      </c>
      <c r="F13" s="53">
        <v>701972</v>
      </c>
      <c r="G13" s="53">
        <v>704302</v>
      </c>
      <c r="H13" s="53">
        <v>706632</v>
      </c>
    </row>
    <row r="14" spans="1:10" ht="44.25" customHeight="1" x14ac:dyDescent="0.25">
      <c r="A14" s="10"/>
      <c r="B14" s="49">
        <v>6712</v>
      </c>
      <c r="C14" s="48" t="s">
        <v>57</v>
      </c>
      <c r="D14" s="53">
        <v>22077.91</v>
      </c>
      <c r="E14" s="53">
        <v>24047.21</v>
      </c>
      <c r="F14" s="53">
        <v>93841</v>
      </c>
      <c r="G14" s="53">
        <v>93841</v>
      </c>
      <c r="H14" s="53">
        <v>93841</v>
      </c>
    </row>
    <row r="15" spans="1:10" ht="25.5" customHeight="1" x14ac:dyDescent="0.25">
      <c r="A15" s="10"/>
      <c r="B15" s="55">
        <v>66</v>
      </c>
      <c r="C15" s="56" t="s">
        <v>43</v>
      </c>
      <c r="D15" s="53">
        <f>D16+D17+D18+D19+D20</f>
        <v>23509.010000000002</v>
      </c>
      <c r="E15" s="53">
        <f>E16+E17+E18+E19+E20</f>
        <v>28446</v>
      </c>
      <c r="F15" s="53">
        <f>F16+F17+F18+F19+F20</f>
        <v>29300</v>
      </c>
      <c r="G15" s="53">
        <f t="shared" ref="G15:H15" si="2">G16+G17+G18+G19+G20</f>
        <v>29300</v>
      </c>
      <c r="H15" s="53">
        <f t="shared" si="2"/>
        <v>29300</v>
      </c>
    </row>
    <row r="16" spans="1:10" x14ac:dyDescent="0.25">
      <c r="A16" s="10"/>
      <c r="B16" s="49" t="s">
        <v>58</v>
      </c>
      <c r="C16" s="50" t="s">
        <v>59</v>
      </c>
      <c r="D16" s="54">
        <v>8.2100000000000009</v>
      </c>
      <c r="E16" s="54">
        <v>13</v>
      </c>
      <c r="F16" s="54">
        <v>50</v>
      </c>
      <c r="G16" s="54">
        <v>50</v>
      </c>
      <c r="H16" s="54">
        <v>50</v>
      </c>
    </row>
    <row r="17" spans="1:8" ht="24.75" x14ac:dyDescent="0.25">
      <c r="A17" s="10"/>
      <c r="B17" s="49" t="s">
        <v>60</v>
      </c>
      <c r="C17" s="48" t="s">
        <v>54</v>
      </c>
      <c r="D17" s="54">
        <v>23.69</v>
      </c>
      <c r="E17" s="54">
        <v>133</v>
      </c>
      <c r="F17" s="54">
        <v>150</v>
      </c>
      <c r="G17" s="54">
        <v>150</v>
      </c>
      <c r="H17" s="54">
        <v>150</v>
      </c>
    </row>
    <row r="18" spans="1:8" x14ac:dyDescent="0.25">
      <c r="A18" s="10"/>
      <c r="B18" s="49" t="s">
        <v>61</v>
      </c>
      <c r="C18" s="50" t="s">
        <v>62</v>
      </c>
      <c r="D18" s="54">
        <v>0</v>
      </c>
      <c r="E18" s="54">
        <v>1000</v>
      </c>
      <c r="F18" s="54">
        <v>800</v>
      </c>
      <c r="G18" s="54">
        <v>800</v>
      </c>
      <c r="H18" s="54">
        <v>800</v>
      </c>
    </row>
    <row r="19" spans="1:8" x14ac:dyDescent="0.25">
      <c r="A19" s="10"/>
      <c r="B19" s="49" t="s">
        <v>63</v>
      </c>
      <c r="C19" s="50" t="s">
        <v>55</v>
      </c>
      <c r="D19" s="54">
        <v>23331.11</v>
      </c>
      <c r="E19" s="54">
        <v>27000</v>
      </c>
      <c r="F19" s="54">
        <v>28000</v>
      </c>
      <c r="G19" s="54">
        <v>28000</v>
      </c>
      <c r="H19" s="54">
        <v>28000</v>
      </c>
    </row>
    <row r="20" spans="1:8" x14ac:dyDescent="0.25">
      <c r="A20" s="10"/>
      <c r="B20" s="49">
        <v>6631</v>
      </c>
      <c r="C20" s="50" t="s">
        <v>64</v>
      </c>
      <c r="D20" s="54">
        <v>146</v>
      </c>
      <c r="E20" s="54">
        <v>300</v>
      </c>
      <c r="F20" s="54">
        <v>300</v>
      </c>
      <c r="G20" s="54">
        <v>300</v>
      </c>
      <c r="H20" s="54">
        <v>300</v>
      </c>
    </row>
    <row r="21" spans="1:8" ht="26.25" x14ac:dyDescent="0.25">
      <c r="A21" s="10"/>
      <c r="B21" s="55">
        <v>63</v>
      </c>
      <c r="C21" s="57" t="s">
        <v>65</v>
      </c>
      <c r="D21" s="53">
        <f>D22+D23+D24</f>
        <v>23934.67</v>
      </c>
      <c r="E21" s="53">
        <f t="shared" ref="E21:H21" si="3">E22+E23+E24</f>
        <v>25620.400000000001</v>
      </c>
      <c r="F21" s="53">
        <f t="shared" si="3"/>
        <v>14000</v>
      </c>
      <c r="G21" s="53">
        <f t="shared" si="3"/>
        <v>16430</v>
      </c>
      <c r="H21" s="53">
        <f t="shared" si="3"/>
        <v>14000</v>
      </c>
    </row>
    <row r="22" spans="1:8" ht="42.75" customHeight="1" x14ac:dyDescent="0.25">
      <c r="A22" s="10"/>
      <c r="B22" s="49">
        <v>6361</v>
      </c>
      <c r="C22" s="48" t="s">
        <v>65</v>
      </c>
      <c r="D22" s="54">
        <v>2700</v>
      </c>
      <c r="E22" s="54">
        <v>6500</v>
      </c>
      <c r="F22" s="54">
        <v>14000</v>
      </c>
      <c r="G22" s="54">
        <v>14000</v>
      </c>
      <c r="H22" s="54">
        <v>14000</v>
      </c>
    </row>
    <row r="23" spans="1:8" ht="42.75" customHeight="1" x14ac:dyDescent="0.25">
      <c r="A23" s="10"/>
      <c r="B23" s="49">
        <v>6391</v>
      </c>
      <c r="C23" s="48" t="s">
        <v>68</v>
      </c>
      <c r="D23" s="54">
        <v>7058.67</v>
      </c>
      <c r="E23" s="54">
        <v>7058</v>
      </c>
      <c r="F23" s="54">
        <v>0</v>
      </c>
      <c r="G23" s="54">
        <v>0</v>
      </c>
      <c r="H23" s="54">
        <v>0</v>
      </c>
    </row>
    <row r="24" spans="1:8" ht="42.75" customHeight="1" x14ac:dyDescent="0.25">
      <c r="A24" s="10"/>
      <c r="B24" s="49">
        <v>6393</v>
      </c>
      <c r="C24" s="48" t="s">
        <v>69</v>
      </c>
      <c r="D24" s="54">
        <v>14176</v>
      </c>
      <c r="E24" s="54">
        <v>12062.4</v>
      </c>
      <c r="F24" s="54">
        <v>0</v>
      </c>
      <c r="G24" s="54">
        <v>2430</v>
      </c>
      <c r="H24" s="54">
        <v>0</v>
      </c>
    </row>
    <row r="26" spans="1:8" ht="25.5" customHeight="1" x14ac:dyDescent="0.25">
      <c r="A26" s="157" t="s">
        <v>11</v>
      </c>
      <c r="B26" s="158"/>
      <c r="C26" s="159"/>
      <c r="D26" s="30" t="s">
        <v>145</v>
      </c>
      <c r="E26" s="30" t="s">
        <v>146</v>
      </c>
      <c r="F26" s="31" t="s">
        <v>147</v>
      </c>
      <c r="G26" s="31" t="s">
        <v>33</v>
      </c>
      <c r="H26" s="31" t="s">
        <v>148</v>
      </c>
    </row>
    <row r="27" spans="1:8" s="35" customFormat="1" ht="11.25" x14ac:dyDescent="0.2">
      <c r="A27" s="160">
        <v>1</v>
      </c>
      <c r="B27" s="161"/>
      <c r="C27" s="162"/>
      <c r="D27" s="36">
        <v>2</v>
      </c>
      <c r="E27" s="36">
        <v>3</v>
      </c>
      <c r="F27" s="37">
        <v>4</v>
      </c>
      <c r="G27" s="37">
        <v>5</v>
      </c>
      <c r="H27" s="37">
        <v>6</v>
      </c>
    </row>
    <row r="28" spans="1:8" x14ac:dyDescent="0.25">
      <c r="A28" s="10"/>
      <c r="B28" s="10"/>
      <c r="C28" s="10" t="s">
        <v>37</v>
      </c>
      <c r="D28" s="53">
        <f>D29+D63</f>
        <v>585825.48</v>
      </c>
      <c r="E28" s="53">
        <f>E29+E63</f>
        <v>730409.4</v>
      </c>
      <c r="F28" s="53">
        <f>F29+F63</f>
        <v>839113</v>
      </c>
      <c r="G28" s="53">
        <f>G29+G63</f>
        <v>843873</v>
      </c>
      <c r="H28" s="53">
        <f t="shared" ref="H28" si="4">H29+H63</f>
        <v>843773</v>
      </c>
    </row>
    <row r="29" spans="1:8" x14ac:dyDescent="0.25">
      <c r="A29" s="10">
        <v>3</v>
      </c>
      <c r="B29" s="10"/>
      <c r="C29" s="10" t="s">
        <v>7</v>
      </c>
      <c r="D29" s="53">
        <f>D30+D34+D57+D61</f>
        <v>553074.6</v>
      </c>
      <c r="E29" s="53">
        <f>E30+E34+E57+E61</f>
        <v>686954.19000000006</v>
      </c>
      <c r="F29" s="53">
        <f>F30+F34+F57+F61</f>
        <v>732997</v>
      </c>
      <c r="G29" s="53">
        <f t="shared" ref="G29:H29" si="5">G30+G34+G57+G61</f>
        <v>737392</v>
      </c>
      <c r="H29" s="53">
        <f t="shared" si="5"/>
        <v>737292</v>
      </c>
    </row>
    <row r="30" spans="1:8" x14ac:dyDescent="0.25">
      <c r="A30" s="10"/>
      <c r="B30" s="59">
        <v>31</v>
      </c>
      <c r="C30" s="59" t="s">
        <v>8</v>
      </c>
      <c r="D30" s="53">
        <f>D31+D32+D33</f>
        <v>377378.31999999995</v>
      </c>
      <c r="E30" s="53">
        <f>E31+E32+E33</f>
        <v>501420</v>
      </c>
      <c r="F30" s="53">
        <f>F31+F32+F33</f>
        <v>550890</v>
      </c>
      <c r="G30" s="53">
        <f>G31+G32+G33</f>
        <v>553220</v>
      </c>
      <c r="H30" s="53">
        <f>H31+H32+H33</f>
        <v>555550</v>
      </c>
    </row>
    <row r="31" spans="1:8" x14ac:dyDescent="0.25">
      <c r="A31" s="10"/>
      <c r="B31" s="49" t="s">
        <v>70</v>
      </c>
      <c r="C31" s="49" t="s">
        <v>71</v>
      </c>
      <c r="D31" s="54">
        <v>309734.68</v>
      </c>
      <c r="E31" s="54">
        <v>416100</v>
      </c>
      <c r="F31" s="61">
        <v>456500</v>
      </c>
      <c r="G31" s="61">
        <v>458500</v>
      </c>
      <c r="H31" s="61">
        <v>460500</v>
      </c>
    </row>
    <row r="32" spans="1:8" x14ac:dyDescent="0.25">
      <c r="A32" s="10"/>
      <c r="B32" s="49" t="s">
        <v>72</v>
      </c>
      <c r="C32" s="49" t="s">
        <v>73</v>
      </c>
      <c r="D32" s="54">
        <v>16571.41</v>
      </c>
      <c r="E32" s="54">
        <v>16750</v>
      </c>
      <c r="F32" s="61">
        <v>19150</v>
      </c>
      <c r="G32" s="61">
        <v>19150</v>
      </c>
      <c r="H32" s="61">
        <v>19150</v>
      </c>
    </row>
    <row r="33" spans="1:8" x14ac:dyDescent="0.25">
      <c r="A33" s="10"/>
      <c r="B33" s="49" t="s">
        <v>74</v>
      </c>
      <c r="C33" s="49" t="s">
        <v>75</v>
      </c>
      <c r="D33" s="54">
        <v>51072.23</v>
      </c>
      <c r="E33" s="54">
        <v>68570</v>
      </c>
      <c r="F33" s="61">
        <v>75240</v>
      </c>
      <c r="G33" s="61">
        <v>75570</v>
      </c>
      <c r="H33" s="61">
        <v>75900</v>
      </c>
    </row>
    <row r="34" spans="1:8" x14ac:dyDescent="0.25">
      <c r="A34" s="11"/>
      <c r="B34" s="67">
        <v>32</v>
      </c>
      <c r="C34" s="67" t="s">
        <v>15</v>
      </c>
      <c r="D34" s="70">
        <f>D35+D36+D37+D38+D39+D40+D41+D42+D43+D44+D45+D46+D47+D48+D49+D50+D51+D52+D53+D54+D55+D56</f>
        <v>174467.67</v>
      </c>
      <c r="E34" s="70">
        <f>E35+E36+E37+E38+E39+E40+E41+E42+E43+E44+E45+E46+E47+E48+E49+E50+E51+E52+E53+E54+E55+E56</f>
        <v>184121.19000000003</v>
      </c>
      <c r="F34" s="70">
        <f>F35+F36+F37+F38+F39+F40+F41+F42+F43+F44+F45+F46+F47+F48+F49+F50+F51+F52+F53+F54+F55+F56</f>
        <v>180447</v>
      </c>
      <c r="G34" s="70">
        <f>G35+G36+G37+G38+G39+G40+G41+G42+G43+G44+G45+G46+G47+G48+G49+G50+G51+G52+G53+G54+G55+G56</f>
        <v>182512</v>
      </c>
      <c r="H34" s="70">
        <f t="shared" ref="H34" si="6">H35+H36+H37+H38+H39+H40+H41+H42+H43+H44+H45+H46+H47+H48+H49+H50+H51+H52+H53+H54+H55+H56</f>
        <v>180082</v>
      </c>
    </row>
    <row r="35" spans="1:8" x14ac:dyDescent="0.25">
      <c r="A35" s="11"/>
      <c r="B35" s="49" t="s">
        <v>76</v>
      </c>
      <c r="C35" s="49" t="s">
        <v>77</v>
      </c>
      <c r="D35" s="63">
        <v>24609.07</v>
      </c>
      <c r="E35" s="63">
        <v>20616.39</v>
      </c>
      <c r="F35" s="61">
        <v>6803</v>
      </c>
      <c r="G35" s="61">
        <v>8868</v>
      </c>
      <c r="H35" s="61">
        <v>6438</v>
      </c>
    </row>
    <row r="36" spans="1:8" x14ac:dyDescent="0.25">
      <c r="A36" s="11"/>
      <c r="B36" s="49" t="s">
        <v>78</v>
      </c>
      <c r="C36" s="49" t="s">
        <v>79</v>
      </c>
      <c r="D36" s="63">
        <v>11228.4</v>
      </c>
      <c r="E36" s="63">
        <v>12770</v>
      </c>
      <c r="F36" s="61">
        <v>14200</v>
      </c>
      <c r="G36" s="61">
        <v>14200</v>
      </c>
      <c r="H36" s="61">
        <v>14200</v>
      </c>
    </row>
    <row r="37" spans="1:8" x14ac:dyDescent="0.25">
      <c r="A37" s="11"/>
      <c r="B37" s="49" t="s">
        <v>80</v>
      </c>
      <c r="C37" s="49" t="s">
        <v>81</v>
      </c>
      <c r="D37" s="63">
        <v>2173.63</v>
      </c>
      <c r="E37" s="63">
        <v>1420</v>
      </c>
      <c r="F37" s="61">
        <v>1400</v>
      </c>
      <c r="G37" s="61">
        <v>1400</v>
      </c>
      <c r="H37" s="61">
        <v>1400</v>
      </c>
    </row>
    <row r="38" spans="1:8" x14ac:dyDescent="0.25">
      <c r="A38" s="11"/>
      <c r="B38" s="49" t="s">
        <v>114</v>
      </c>
      <c r="C38" s="49" t="s">
        <v>115</v>
      </c>
      <c r="D38" s="63">
        <v>563.20000000000005</v>
      </c>
      <c r="E38" s="63">
        <v>308</v>
      </c>
      <c r="F38" s="61">
        <v>250</v>
      </c>
      <c r="G38" s="61">
        <v>250</v>
      </c>
      <c r="H38" s="61">
        <v>250</v>
      </c>
    </row>
    <row r="39" spans="1:8" x14ac:dyDescent="0.25">
      <c r="A39" s="11"/>
      <c r="B39" s="49" t="s">
        <v>82</v>
      </c>
      <c r="C39" s="49" t="s">
        <v>83</v>
      </c>
      <c r="D39" s="63">
        <v>10560.54</v>
      </c>
      <c r="E39" s="63">
        <v>12270</v>
      </c>
      <c r="F39" s="61">
        <v>11400</v>
      </c>
      <c r="G39" s="61">
        <v>11400</v>
      </c>
      <c r="H39" s="61">
        <v>11400</v>
      </c>
    </row>
    <row r="40" spans="1:8" x14ac:dyDescent="0.25">
      <c r="A40" s="11"/>
      <c r="B40" s="49" t="s">
        <v>84</v>
      </c>
      <c r="C40" s="49" t="s">
        <v>85</v>
      </c>
      <c r="D40" s="63">
        <v>8024.9</v>
      </c>
      <c r="E40" s="63">
        <v>8822</v>
      </c>
      <c r="F40" s="61">
        <v>8700</v>
      </c>
      <c r="G40" s="61">
        <v>8700</v>
      </c>
      <c r="H40" s="61">
        <v>8700</v>
      </c>
    </row>
    <row r="41" spans="1:8" x14ac:dyDescent="0.25">
      <c r="A41" s="11"/>
      <c r="B41" s="49" t="s">
        <v>86</v>
      </c>
      <c r="C41" s="49" t="s">
        <v>87</v>
      </c>
      <c r="D41" s="63">
        <v>1302.1199999999999</v>
      </c>
      <c r="E41" s="63">
        <v>230</v>
      </c>
      <c r="F41" s="61">
        <v>450</v>
      </c>
      <c r="G41" s="61">
        <v>450</v>
      </c>
      <c r="H41" s="61">
        <v>450</v>
      </c>
    </row>
    <row r="42" spans="1:8" x14ac:dyDescent="0.25">
      <c r="A42" s="11"/>
      <c r="B42" s="49" t="s">
        <v>116</v>
      </c>
      <c r="C42" s="49" t="s">
        <v>117</v>
      </c>
      <c r="D42" s="63">
        <v>62.38</v>
      </c>
      <c r="E42" s="63">
        <v>100</v>
      </c>
      <c r="F42" s="61">
        <v>100</v>
      </c>
      <c r="G42" s="61">
        <v>100</v>
      </c>
      <c r="H42" s="61">
        <v>100</v>
      </c>
    </row>
    <row r="43" spans="1:8" x14ac:dyDescent="0.25">
      <c r="A43" s="11"/>
      <c r="B43" s="49" t="s">
        <v>88</v>
      </c>
      <c r="C43" s="49" t="s">
        <v>89</v>
      </c>
      <c r="D43" s="63">
        <v>3325.33</v>
      </c>
      <c r="E43" s="63">
        <v>3100</v>
      </c>
      <c r="F43" s="61">
        <v>3100</v>
      </c>
      <c r="G43" s="61">
        <v>3100</v>
      </c>
      <c r="H43" s="61">
        <v>3100</v>
      </c>
    </row>
    <row r="44" spans="1:8" x14ac:dyDescent="0.25">
      <c r="A44" s="11"/>
      <c r="B44" s="49" t="s">
        <v>90</v>
      </c>
      <c r="C44" s="49" t="s">
        <v>91</v>
      </c>
      <c r="D44" s="63">
        <v>2977.48</v>
      </c>
      <c r="E44" s="63">
        <v>2680</v>
      </c>
      <c r="F44" s="61">
        <v>3100</v>
      </c>
      <c r="G44" s="61">
        <v>3100</v>
      </c>
      <c r="H44" s="61">
        <v>3100</v>
      </c>
    </row>
    <row r="45" spans="1:8" x14ac:dyDescent="0.25">
      <c r="A45" s="11"/>
      <c r="B45" s="49" t="s">
        <v>92</v>
      </c>
      <c r="C45" s="49" t="s">
        <v>93</v>
      </c>
      <c r="D45" s="63">
        <v>2390.92</v>
      </c>
      <c r="E45" s="63">
        <v>3700</v>
      </c>
      <c r="F45" s="61">
        <v>3700</v>
      </c>
      <c r="G45" s="61">
        <v>3700</v>
      </c>
      <c r="H45" s="61">
        <v>3700</v>
      </c>
    </row>
    <row r="46" spans="1:8" x14ac:dyDescent="0.25">
      <c r="A46" s="11"/>
      <c r="B46" s="49" t="s">
        <v>94</v>
      </c>
      <c r="C46" s="49" t="s">
        <v>95</v>
      </c>
      <c r="D46" s="63">
        <v>12440.54</v>
      </c>
      <c r="E46" s="63">
        <v>12600</v>
      </c>
      <c r="F46" s="61">
        <v>12600</v>
      </c>
      <c r="G46" s="61">
        <v>12600</v>
      </c>
      <c r="H46" s="61">
        <v>12600</v>
      </c>
    </row>
    <row r="47" spans="1:8" x14ac:dyDescent="0.25">
      <c r="A47" s="11"/>
      <c r="B47" s="49" t="s">
        <v>96</v>
      </c>
      <c r="C47" s="49" t="s">
        <v>97</v>
      </c>
      <c r="D47" s="63">
        <v>662.18</v>
      </c>
      <c r="E47" s="63">
        <v>850</v>
      </c>
      <c r="F47" s="61">
        <v>900</v>
      </c>
      <c r="G47" s="61">
        <v>900</v>
      </c>
      <c r="H47" s="61">
        <v>900</v>
      </c>
    </row>
    <row r="48" spans="1:8" x14ac:dyDescent="0.25">
      <c r="A48" s="11"/>
      <c r="B48" s="49" t="s">
        <v>98</v>
      </c>
      <c r="C48" s="49" t="s">
        <v>99</v>
      </c>
      <c r="D48" s="63">
        <v>360</v>
      </c>
      <c r="E48" s="63">
        <v>400</v>
      </c>
      <c r="F48" s="61">
        <v>400</v>
      </c>
      <c r="G48" s="61">
        <v>400</v>
      </c>
      <c r="H48" s="61">
        <v>400</v>
      </c>
    </row>
    <row r="49" spans="1:8" x14ac:dyDescent="0.25">
      <c r="A49" s="11"/>
      <c r="B49" s="49" t="s">
        <v>100</v>
      </c>
      <c r="C49" s="49" t="s">
        <v>101</v>
      </c>
      <c r="D49" s="63">
        <v>82230.02</v>
      </c>
      <c r="E49" s="63">
        <v>86613.94</v>
      </c>
      <c r="F49" s="61">
        <v>88963</v>
      </c>
      <c r="G49" s="61">
        <v>88963</v>
      </c>
      <c r="H49" s="61">
        <v>88963</v>
      </c>
    </row>
    <row r="50" spans="1:8" x14ac:dyDescent="0.25">
      <c r="A50" s="11"/>
      <c r="B50" s="49" t="s">
        <v>102</v>
      </c>
      <c r="C50" s="49" t="s">
        <v>103</v>
      </c>
      <c r="D50" s="63">
        <v>0</v>
      </c>
      <c r="E50" s="63">
        <v>2900</v>
      </c>
      <c r="F50" s="61">
        <v>5900</v>
      </c>
      <c r="G50" s="61">
        <v>5900</v>
      </c>
      <c r="H50" s="61">
        <v>5900</v>
      </c>
    </row>
    <row r="51" spans="1:8" ht="15" customHeight="1" x14ac:dyDescent="0.25">
      <c r="A51" s="11"/>
      <c r="B51" s="49" t="s">
        <v>104</v>
      </c>
      <c r="C51" s="49" t="s">
        <v>105</v>
      </c>
      <c r="D51" s="63">
        <v>3435.88</v>
      </c>
      <c r="E51" s="63">
        <v>5021</v>
      </c>
      <c r="F51" s="61">
        <v>7497</v>
      </c>
      <c r="G51" s="61">
        <v>7497</v>
      </c>
      <c r="H51" s="61">
        <v>7497</v>
      </c>
    </row>
    <row r="52" spans="1:8" x14ac:dyDescent="0.25">
      <c r="A52" s="11"/>
      <c r="B52" s="49">
        <v>3241</v>
      </c>
      <c r="C52" s="49" t="s">
        <v>163</v>
      </c>
      <c r="D52" s="63">
        <v>615</v>
      </c>
      <c r="E52" s="63">
        <v>1052.8800000000001</v>
      </c>
      <c r="F52" s="61">
        <v>1593</v>
      </c>
      <c r="G52" s="61">
        <v>1593</v>
      </c>
      <c r="H52" s="61">
        <v>1593</v>
      </c>
    </row>
    <row r="53" spans="1:8" x14ac:dyDescent="0.25">
      <c r="A53" s="11"/>
      <c r="B53" s="49" t="s">
        <v>106</v>
      </c>
      <c r="C53" s="49" t="s">
        <v>107</v>
      </c>
      <c r="D53" s="63">
        <v>2155.9899999999998</v>
      </c>
      <c r="E53" s="63">
        <v>2375</v>
      </c>
      <c r="F53" s="61">
        <v>2400</v>
      </c>
      <c r="G53" s="61">
        <v>2400</v>
      </c>
      <c r="H53" s="61">
        <v>2400</v>
      </c>
    </row>
    <row r="54" spans="1:8" x14ac:dyDescent="0.25">
      <c r="A54" s="11"/>
      <c r="B54" s="49" t="s">
        <v>118</v>
      </c>
      <c r="C54" s="49" t="s">
        <v>119</v>
      </c>
      <c r="D54" s="63">
        <v>839.56</v>
      </c>
      <c r="E54" s="63">
        <v>1700</v>
      </c>
      <c r="F54" s="61">
        <v>2000</v>
      </c>
      <c r="G54" s="61">
        <v>2000</v>
      </c>
      <c r="H54" s="61">
        <v>2000</v>
      </c>
    </row>
    <row r="55" spans="1:8" x14ac:dyDescent="0.25">
      <c r="A55" s="11"/>
      <c r="B55" s="49" t="s">
        <v>108</v>
      </c>
      <c r="C55" s="49" t="s">
        <v>109</v>
      </c>
      <c r="D55" s="63">
        <v>4153.5</v>
      </c>
      <c r="E55" s="63">
        <v>3930</v>
      </c>
      <c r="F55" s="61">
        <v>4200</v>
      </c>
      <c r="G55" s="61">
        <v>4200</v>
      </c>
      <c r="H55" s="61">
        <v>4200</v>
      </c>
    </row>
    <row r="56" spans="1:8" x14ac:dyDescent="0.25">
      <c r="A56" s="11"/>
      <c r="B56" s="49" t="s">
        <v>110</v>
      </c>
      <c r="C56" s="49" t="s">
        <v>111</v>
      </c>
      <c r="D56" s="63">
        <v>357.03</v>
      </c>
      <c r="E56" s="63">
        <v>661.98</v>
      </c>
      <c r="F56" s="61">
        <v>791</v>
      </c>
      <c r="G56" s="61">
        <v>791</v>
      </c>
      <c r="H56" s="61">
        <v>791</v>
      </c>
    </row>
    <row r="57" spans="1:8" x14ac:dyDescent="0.25">
      <c r="A57" s="11"/>
      <c r="B57" s="67">
        <v>34</v>
      </c>
      <c r="C57" s="68" t="s">
        <v>45</v>
      </c>
      <c r="D57" s="69">
        <f>D58+D59+D60</f>
        <v>1201.79</v>
      </c>
      <c r="E57" s="69">
        <f>E58+E59+E60</f>
        <v>1373</v>
      </c>
      <c r="F57" s="69">
        <f>F58+F59+F60</f>
        <v>1620</v>
      </c>
      <c r="G57" s="69">
        <f t="shared" ref="G57:H57" si="7">G58+G59+G60</f>
        <v>1620</v>
      </c>
      <c r="H57" s="69">
        <f t="shared" si="7"/>
        <v>1620</v>
      </c>
    </row>
    <row r="58" spans="1:8" x14ac:dyDescent="0.25">
      <c r="A58" s="11"/>
      <c r="B58" s="49" t="s">
        <v>112</v>
      </c>
      <c r="C58" s="49" t="s">
        <v>113</v>
      </c>
      <c r="D58" s="65">
        <v>1200.43</v>
      </c>
      <c r="E58" s="65">
        <v>1260</v>
      </c>
      <c r="F58" s="61">
        <v>1500</v>
      </c>
      <c r="G58" s="61">
        <v>1500</v>
      </c>
      <c r="H58" s="61">
        <v>1500</v>
      </c>
    </row>
    <row r="59" spans="1:8" x14ac:dyDescent="0.25">
      <c r="A59" s="11"/>
      <c r="B59" s="49" t="s">
        <v>120</v>
      </c>
      <c r="C59" s="49" t="s">
        <v>136</v>
      </c>
      <c r="D59" s="65">
        <v>1.36</v>
      </c>
      <c r="E59" s="65">
        <v>100</v>
      </c>
      <c r="F59" s="61">
        <v>100</v>
      </c>
      <c r="G59" s="61">
        <v>100</v>
      </c>
      <c r="H59" s="61">
        <v>100</v>
      </c>
    </row>
    <row r="60" spans="1:8" x14ac:dyDescent="0.25">
      <c r="A60" s="11"/>
      <c r="B60" s="49" t="s">
        <v>121</v>
      </c>
      <c r="C60" s="49" t="s">
        <v>122</v>
      </c>
      <c r="D60" s="65">
        <v>0</v>
      </c>
      <c r="E60" s="65">
        <v>13</v>
      </c>
      <c r="F60" s="61">
        <v>20</v>
      </c>
      <c r="G60" s="61">
        <v>20</v>
      </c>
      <c r="H60" s="61">
        <v>20</v>
      </c>
    </row>
    <row r="61" spans="1:8" x14ac:dyDescent="0.25">
      <c r="A61" s="11"/>
      <c r="B61" s="62">
        <v>37</v>
      </c>
      <c r="C61" s="64" t="s">
        <v>137</v>
      </c>
      <c r="D61" s="69">
        <f>D62</f>
        <v>26.82</v>
      </c>
      <c r="E61" s="69">
        <f>E62</f>
        <v>40</v>
      </c>
      <c r="F61" s="69">
        <f>F62</f>
        <v>40</v>
      </c>
      <c r="G61" s="69">
        <f t="shared" ref="G61:H61" si="8">G62</f>
        <v>40</v>
      </c>
      <c r="H61" s="69">
        <f t="shared" si="8"/>
        <v>40</v>
      </c>
    </row>
    <row r="62" spans="1:8" x14ac:dyDescent="0.25">
      <c r="A62" s="11"/>
      <c r="B62" s="49" t="s">
        <v>123</v>
      </c>
      <c r="C62" s="49" t="s">
        <v>138</v>
      </c>
      <c r="D62" s="65">
        <v>26.82</v>
      </c>
      <c r="E62" s="65">
        <v>40</v>
      </c>
      <c r="F62" s="61">
        <v>40</v>
      </c>
      <c r="G62" s="61">
        <v>40</v>
      </c>
      <c r="H62" s="61">
        <v>40</v>
      </c>
    </row>
    <row r="63" spans="1:8" x14ac:dyDescent="0.25">
      <c r="A63" s="13">
        <v>4</v>
      </c>
      <c r="B63" s="13"/>
      <c r="C63" s="19" t="s">
        <v>9</v>
      </c>
      <c r="D63" s="53">
        <f>D64+D68</f>
        <v>32750.880000000005</v>
      </c>
      <c r="E63" s="53">
        <f>E64+E68</f>
        <v>43455.21</v>
      </c>
      <c r="F63" s="53">
        <f>F64+F68</f>
        <v>106116</v>
      </c>
      <c r="G63" s="53">
        <f t="shared" ref="G63:H63" si="9">G64+G68</f>
        <v>106481</v>
      </c>
      <c r="H63" s="53">
        <f t="shared" si="9"/>
        <v>106481</v>
      </c>
    </row>
    <row r="64" spans="1:8" x14ac:dyDescent="0.25">
      <c r="A64" s="14"/>
      <c r="B64" s="60">
        <v>41</v>
      </c>
      <c r="C64" s="66" t="s">
        <v>10</v>
      </c>
      <c r="D64" s="54">
        <f>D65+D66</f>
        <v>10962.78</v>
      </c>
      <c r="E64" s="54">
        <f>E65+E66+E67</f>
        <v>20361.53</v>
      </c>
      <c r="F64" s="54">
        <f>F65+F66+F67</f>
        <v>39638</v>
      </c>
      <c r="G64" s="54">
        <f>G65+G66+G67</f>
        <v>39003</v>
      </c>
      <c r="H64" s="54">
        <f t="shared" ref="H64" si="10">H65+H66+H67</f>
        <v>39003</v>
      </c>
    </row>
    <row r="65" spans="1:8" x14ac:dyDescent="0.25">
      <c r="A65" s="14"/>
      <c r="B65" s="49" t="s">
        <v>124</v>
      </c>
      <c r="C65" s="49" t="s">
        <v>125</v>
      </c>
      <c r="D65" s="54">
        <v>712.5</v>
      </c>
      <c r="E65" s="54">
        <v>598</v>
      </c>
      <c r="F65" s="61">
        <v>24303</v>
      </c>
      <c r="G65" s="61">
        <v>23563</v>
      </c>
      <c r="H65" s="61">
        <v>23563</v>
      </c>
    </row>
    <row r="66" spans="1:8" x14ac:dyDescent="0.25">
      <c r="A66" s="14"/>
      <c r="B66" s="49" t="s">
        <v>126</v>
      </c>
      <c r="C66" s="49" t="s">
        <v>127</v>
      </c>
      <c r="D66" s="54">
        <v>10250.280000000001</v>
      </c>
      <c r="E66" s="54">
        <v>15613.53</v>
      </c>
      <c r="F66" s="61">
        <v>15135</v>
      </c>
      <c r="G66" s="61">
        <v>13340</v>
      </c>
      <c r="H66" s="61">
        <v>13340</v>
      </c>
    </row>
    <row r="67" spans="1:8" x14ac:dyDescent="0.25">
      <c r="A67" s="14"/>
      <c r="B67" s="49">
        <v>4126</v>
      </c>
      <c r="C67" s="49" t="s">
        <v>162</v>
      </c>
      <c r="D67" s="54">
        <v>0</v>
      </c>
      <c r="E67" s="54">
        <v>4150</v>
      </c>
      <c r="F67" s="61">
        <v>200</v>
      </c>
      <c r="G67" s="61">
        <v>2100</v>
      </c>
      <c r="H67" s="61">
        <v>2100</v>
      </c>
    </row>
    <row r="68" spans="1:8" x14ac:dyDescent="0.25">
      <c r="A68" s="14"/>
      <c r="B68" s="60">
        <v>42</v>
      </c>
      <c r="C68" s="64" t="s">
        <v>46</v>
      </c>
      <c r="D68" s="65">
        <f>D69+D70+D71+D72</f>
        <v>21788.100000000002</v>
      </c>
      <c r="E68" s="65">
        <f>E69+E70+E71+E72</f>
        <v>23093.68</v>
      </c>
      <c r="F68" s="65">
        <f>F69+F70+F71+F72</f>
        <v>66478</v>
      </c>
      <c r="G68" s="65">
        <f t="shared" ref="G68:H68" si="11">G69+G70+G71+G72</f>
        <v>67478</v>
      </c>
      <c r="H68" s="65">
        <f t="shared" si="11"/>
        <v>67478</v>
      </c>
    </row>
    <row r="69" spans="1:8" x14ac:dyDescent="0.25">
      <c r="A69" s="14"/>
      <c r="B69" s="49" t="s">
        <v>128</v>
      </c>
      <c r="C69" s="49" t="s">
        <v>129</v>
      </c>
      <c r="D69" s="54">
        <v>18060.43</v>
      </c>
      <c r="E69" s="54">
        <v>20710.18</v>
      </c>
      <c r="F69" s="61">
        <v>15478</v>
      </c>
      <c r="G69" s="61">
        <v>15478</v>
      </c>
      <c r="H69" s="61">
        <v>15478</v>
      </c>
    </row>
    <row r="70" spans="1:8" x14ac:dyDescent="0.25">
      <c r="A70" s="14"/>
      <c r="B70" s="49" t="s">
        <v>130</v>
      </c>
      <c r="C70" s="49" t="s">
        <v>131</v>
      </c>
      <c r="D70" s="54">
        <v>1195.58</v>
      </c>
      <c r="E70" s="54">
        <v>1478</v>
      </c>
      <c r="F70" s="61">
        <v>1000</v>
      </c>
      <c r="G70" s="61">
        <v>1000</v>
      </c>
      <c r="H70" s="61">
        <v>1000</v>
      </c>
    </row>
    <row r="71" spans="1:8" x14ac:dyDescent="0.25">
      <c r="A71" s="14"/>
      <c r="B71" s="49" t="s">
        <v>132</v>
      </c>
      <c r="C71" s="49" t="s">
        <v>133</v>
      </c>
      <c r="D71" s="54">
        <v>1655.72</v>
      </c>
      <c r="E71" s="54">
        <v>0</v>
      </c>
      <c r="F71" s="61">
        <v>0</v>
      </c>
      <c r="G71" s="61">
        <v>0</v>
      </c>
      <c r="H71" s="61">
        <v>0</v>
      </c>
    </row>
    <row r="72" spans="1:8" x14ac:dyDescent="0.25">
      <c r="A72" s="14"/>
      <c r="B72" s="49" t="s">
        <v>134</v>
      </c>
      <c r="C72" s="49" t="s">
        <v>135</v>
      </c>
      <c r="D72" s="54">
        <v>876.37</v>
      </c>
      <c r="E72" s="54">
        <v>905.5</v>
      </c>
      <c r="F72" s="61">
        <v>50000</v>
      </c>
      <c r="G72" s="61">
        <v>51000</v>
      </c>
      <c r="H72" s="61">
        <v>51000</v>
      </c>
    </row>
    <row r="73" spans="1:8" x14ac:dyDescent="0.25">
      <c r="A73" s="14"/>
      <c r="B73" s="14"/>
      <c r="C73" s="20"/>
      <c r="D73" s="43"/>
      <c r="E73" s="43"/>
      <c r="F73" s="42"/>
      <c r="G73" s="42"/>
      <c r="H73" s="44"/>
    </row>
    <row r="74" spans="1:8" x14ac:dyDescent="0.25">
      <c r="A74" s="14"/>
      <c r="B74" s="14"/>
      <c r="C74" s="20"/>
      <c r="D74" s="43"/>
      <c r="E74" s="43"/>
      <c r="F74" s="42"/>
      <c r="G74" s="42"/>
      <c r="H74" s="44"/>
    </row>
    <row r="75" spans="1:8" x14ac:dyDescent="0.25">
      <c r="A75" s="14"/>
      <c r="B75" s="14"/>
      <c r="C75" s="20"/>
      <c r="D75" s="43"/>
      <c r="E75" s="43"/>
      <c r="F75" s="42"/>
      <c r="G75" s="42"/>
      <c r="H75" s="44"/>
    </row>
  </sheetData>
  <mergeCells count="8">
    <mergeCell ref="G1:H1"/>
    <mergeCell ref="A26:C26"/>
    <mergeCell ref="A27:C27"/>
    <mergeCell ref="A2:H2"/>
    <mergeCell ref="A4:H4"/>
    <mergeCell ref="A6:H6"/>
    <mergeCell ref="A8:C8"/>
    <mergeCell ref="A9:C9"/>
  </mergeCells>
  <pageMargins left="0.7" right="0.7" top="0.75" bottom="0.75" header="0.3" footer="0.3"/>
  <pageSetup paperSize="9" scale="8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3"/>
  <sheetViews>
    <sheetView workbookViewId="0">
      <selection activeCell="H20" sqref="H20"/>
    </sheetView>
  </sheetViews>
  <sheetFormatPr defaultRowHeight="15" x14ac:dyDescent="0.25"/>
  <cols>
    <col min="1" max="1" width="44.7109375" customWidth="1"/>
    <col min="2" max="6" width="19.42578125" customWidth="1"/>
    <col min="7" max="8" width="25.28515625" customWidth="1"/>
  </cols>
  <sheetData>
    <row r="1" spans="1:8" ht="59.25" customHeight="1" x14ac:dyDescent="0.25">
      <c r="A1" s="5"/>
      <c r="B1" s="5"/>
      <c r="C1" s="5"/>
      <c r="D1" s="5"/>
      <c r="E1" s="136" t="s">
        <v>143</v>
      </c>
      <c r="F1" s="137"/>
      <c r="G1" s="5"/>
      <c r="H1" s="5"/>
    </row>
    <row r="2" spans="1:8" ht="15.75" customHeight="1" x14ac:dyDescent="0.25">
      <c r="A2" s="144" t="s">
        <v>40</v>
      </c>
      <c r="B2" s="144"/>
      <c r="C2" s="144"/>
      <c r="D2" s="144"/>
      <c r="E2" s="144"/>
      <c r="F2" s="144"/>
      <c r="G2" s="26"/>
      <c r="H2" s="26"/>
    </row>
    <row r="3" spans="1:8" ht="18" x14ac:dyDescent="0.25">
      <c r="A3" s="5"/>
      <c r="B3" s="5"/>
      <c r="C3" s="5"/>
      <c r="D3" s="5"/>
      <c r="E3" s="5"/>
      <c r="F3" s="5"/>
      <c r="G3" s="6"/>
      <c r="H3" s="6"/>
    </row>
    <row r="4" spans="1:8" ht="25.5" customHeight="1" x14ac:dyDescent="0.25">
      <c r="A4" s="32" t="s">
        <v>11</v>
      </c>
      <c r="B4" s="30" t="s">
        <v>145</v>
      </c>
      <c r="C4" s="30" t="s">
        <v>146</v>
      </c>
      <c r="D4" s="31" t="s">
        <v>147</v>
      </c>
      <c r="E4" s="31" t="s">
        <v>33</v>
      </c>
      <c r="F4" s="31" t="s">
        <v>148</v>
      </c>
    </row>
    <row r="5" spans="1:8" s="35" customFormat="1" ht="11.25" x14ac:dyDescent="0.2">
      <c r="A5" s="38">
        <v>1</v>
      </c>
      <c r="B5" s="36">
        <v>2</v>
      </c>
      <c r="C5" s="36">
        <v>3</v>
      </c>
      <c r="D5" s="37">
        <v>4</v>
      </c>
      <c r="E5" s="37">
        <v>5</v>
      </c>
      <c r="F5" s="37">
        <v>6</v>
      </c>
    </row>
    <row r="6" spans="1:8" ht="15" customHeight="1" x14ac:dyDescent="0.25">
      <c r="A6" s="59" t="s">
        <v>41</v>
      </c>
      <c r="B6" s="53">
        <f>B7+B9+B11+B13</f>
        <v>597665.5</v>
      </c>
      <c r="C6" s="53">
        <f t="shared" ref="C6:F6" si="0">C7+C9+C11+C13</f>
        <v>730409.4</v>
      </c>
      <c r="D6" s="53">
        <f t="shared" si="0"/>
        <v>839113</v>
      </c>
      <c r="E6" s="53">
        <f t="shared" si="0"/>
        <v>843873</v>
      </c>
      <c r="F6" s="53">
        <f t="shared" si="0"/>
        <v>843773</v>
      </c>
    </row>
    <row r="7" spans="1:8" ht="15" customHeight="1" x14ac:dyDescent="0.25">
      <c r="A7" s="59" t="s">
        <v>19</v>
      </c>
      <c r="B7" s="53">
        <f>B8</f>
        <v>550221.81999999995</v>
      </c>
      <c r="C7" s="53">
        <f t="shared" ref="C7:F7" si="1">C8</f>
        <v>676343</v>
      </c>
      <c r="D7" s="53">
        <f t="shared" si="1"/>
        <v>795813</v>
      </c>
      <c r="E7" s="53">
        <f t="shared" si="1"/>
        <v>798143</v>
      </c>
      <c r="F7" s="53">
        <f t="shared" si="1"/>
        <v>800473</v>
      </c>
    </row>
    <row r="8" spans="1:8" x14ac:dyDescent="0.25">
      <c r="A8" s="92" t="s">
        <v>20</v>
      </c>
      <c r="B8" s="54">
        <v>550221.81999999995</v>
      </c>
      <c r="C8" s="54">
        <v>676343</v>
      </c>
      <c r="D8" s="61">
        <v>795813</v>
      </c>
      <c r="E8" s="61">
        <v>798143</v>
      </c>
      <c r="F8" s="61">
        <v>800473</v>
      </c>
    </row>
    <row r="9" spans="1:8" x14ac:dyDescent="0.25">
      <c r="A9" s="59" t="s">
        <v>21</v>
      </c>
      <c r="B9" s="77">
        <f>B10</f>
        <v>23363.01</v>
      </c>
      <c r="C9" s="77">
        <f t="shared" ref="C9:F9" si="2">C10</f>
        <v>28146</v>
      </c>
      <c r="D9" s="77">
        <f t="shared" si="2"/>
        <v>29000</v>
      </c>
      <c r="E9" s="77">
        <f t="shared" si="2"/>
        <v>29000</v>
      </c>
      <c r="F9" s="77">
        <f t="shared" si="2"/>
        <v>29000</v>
      </c>
    </row>
    <row r="10" spans="1:8" x14ac:dyDescent="0.25">
      <c r="A10" s="93" t="s">
        <v>22</v>
      </c>
      <c r="B10" s="76">
        <v>23363.01</v>
      </c>
      <c r="C10" s="76">
        <v>28146</v>
      </c>
      <c r="D10" s="76">
        <v>29000</v>
      </c>
      <c r="E10" s="76">
        <v>29000</v>
      </c>
      <c r="F10" s="76">
        <v>29000</v>
      </c>
    </row>
    <row r="11" spans="1:8" x14ac:dyDescent="0.25">
      <c r="A11" s="94" t="s">
        <v>47</v>
      </c>
      <c r="B11" s="77">
        <f>B12</f>
        <v>23934.67</v>
      </c>
      <c r="C11" s="77">
        <f t="shared" ref="C11:E11" si="3">C12</f>
        <v>25620.400000000001</v>
      </c>
      <c r="D11" s="77">
        <f t="shared" si="3"/>
        <v>14000</v>
      </c>
      <c r="E11" s="77">
        <f t="shared" si="3"/>
        <v>16430</v>
      </c>
      <c r="F11" s="77">
        <f>F12</f>
        <v>14000</v>
      </c>
    </row>
    <row r="12" spans="1:8" x14ac:dyDescent="0.25">
      <c r="A12" s="93" t="s">
        <v>67</v>
      </c>
      <c r="B12" s="76">
        <v>23934.67</v>
      </c>
      <c r="C12" s="76">
        <v>25620.400000000001</v>
      </c>
      <c r="D12" s="76">
        <v>14000</v>
      </c>
      <c r="E12" s="76">
        <v>16430</v>
      </c>
      <c r="F12" s="76">
        <v>14000</v>
      </c>
    </row>
    <row r="13" spans="1:8" x14ac:dyDescent="0.25">
      <c r="A13" s="94" t="s">
        <v>48</v>
      </c>
      <c r="B13" s="77">
        <f>B14</f>
        <v>146</v>
      </c>
      <c r="C13" s="77">
        <f t="shared" ref="C13:F13" si="4">C14</f>
        <v>300</v>
      </c>
      <c r="D13" s="77">
        <f t="shared" si="4"/>
        <v>300</v>
      </c>
      <c r="E13" s="77">
        <f t="shared" si="4"/>
        <v>300</v>
      </c>
      <c r="F13" s="77">
        <f t="shared" si="4"/>
        <v>300</v>
      </c>
    </row>
    <row r="14" spans="1:8" x14ac:dyDescent="0.25">
      <c r="A14" s="93" t="s">
        <v>50</v>
      </c>
      <c r="B14" s="76">
        <v>146</v>
      </c>
      <c r="C14" s="76">
        <v>300</v>
      </c>
      <c r="D14" s="76">
        <v>300</v>
      </c>
      <c r="E14" s="76">
        <v>300</v>
      </c>
      <c r="F14" s="76">
        <v>300</v>
      </c>
    </row>
    <row r="15" spans="1:8" x14ac:dyDescent="0.25">
      <c r="A15" s="59" t="s">
        <v>42</v>
      </c>
      <c r="B15" s="77">
        <f>B16+B18+B22+B20</f>
        <v>585825.47999999986</v>
      </c>
      <c r="C15" s="77">
        <f t="shared" ref="C15:F15" si="5">C16+C18+C22+C20</f>
        <v>730409.4</v>
      </c>
      <c r="D15" s="77">
        <f t="shared" si="5"/>
        <v>839113</v>
      </c>
      <c r="E15" s="77">
        <f t="shared" si="5"/>
        <v>843873</v>
      </c>
      <c r="F15" s="77">
        <f t="shared" si="5"/>
        <v>843773</v>
      </c>
    </row>
    <row r="16" spans="1:8" x14ac:dyDescent="0.25">
      <c r="A16" s="59" t="s">
        <v>19</v>
      </c>
      <c r="B16" s="76">
        <f>B17</f>
        <v>550221.81999999995</v>
      </c>
      <c r="C16" s="76">
        <f t="shared" ref="C16:F16" si="6">C17</f>
        <v>676343</v>
      </c>
      <c r="D16" s="76">
        <f t="shared" si="6"/>
        <v>795813</v>
      </c>
      <c r="E16" s="76">
        <f t="shared" si="6"/>
        <v>798143</v>
      </c>
      <c r="F16" s="76">
        <f t="shared" si="6"/>
        <v>800473</v>
      </c>
    </row>
    <row r="17" spans="1:6" x14ac:dyDescent="0.25">
      <c r="A17" s="92" t="s">
        <v>20</v>
      </c>
      <c r="B17" s="76">
        <v>550221.81999999995</v>
      </c>
      <c r="C17" s="76">
        <v>676343</v>
      </c>
      <c r="D17" s="76">
        <v>795813</v>
      </c>
      <c r="E17" s="76">
        <v>798143</v>
      </c>
      <c r="F17" s="76">
        <v>800473</v>
      </c>
    </row>
    <row r="18" spans="1:6" x14ac:dyDescent="0.25">
      <c r="A18" s="60" t="s">
        <v>21</v>
      </c>
      <c r="B18" s="77">
        <f>B19</f>
        <v>11532.69</v>
      </c>
      <c r="C18" s="77">
        <f t="shared" ref="C18:F18" si="7">C19</f>
        <v>28146</v>
      </c>
      <c r="D18" s="77">
        <f t="shared" si="7"/>
        <v>29000</v>
      </c>
      <c r="E18" s="77">
        <f t="shared" si="7"/>
        <v>29000</v>
      </c>
      <c r="F18" s="77">
        <f t="shared" si="7"/>
        <v>29000</v>
      </c>
    </row>
    <row r="19" spans="1:6" x14ac:dyDescent="0.25">
      <c r="A19" s="93" t="s">
        <v>22</v>
      </c>
      <c r="B19" s="76">
        <v>11532.69</v>
      </c>
      <c r="C19" s="76">
        <v>28146</v>
      </c>
      <c r="D19" s="76">
        <v>29000</v>
      </c>
      <c r="E19" s="76">
        <v>29000</v>
      </c>
      <c r="F19" s="76">
        <v>29000</v>
      </c>
    </row>
    <row r="20" spans="1:6" x14ac:dyDescent="0.25">
      <c r="A20" s="94" t="s">
        <v>47</v>
      </c>
      <c r="B20" s="77">
        <f>B21</f>
        <v>23924.97</v>
      </c>
      <c r="C20" s="77">
        <f t="shared" ref="C20:F20" si="8">C21</f>
        <v>25620.400000000001</v>
      </c>
      <c r="D20" s="77">
        <f t="shared" si="8"/>
        <v>14000</v>
      </c>
      <c r="E20" s="77">
        <f t="shared" si="8"/>
        <v>16430</v>
      </c>
      <c r="F20" s="77">
        <f t="shared" si="8"/>
        <v>14000</v>
      </c>
    </row>
    <row r="21" spans="1:6" x14ac:dyDescent="0.25">
      <c r="A21" s="93" t="s">
        <v>51</v>
      </c>
      <c r="B21" s="76">
        <v>23924.97</v>
      </c>
      <c r="C21" s="76">
        <v>25620.400000000001</v>
      </c>
      <c r="D21" s="76">
        <v>14000</v>
      </c>
      <c r="E21" s="76">
        <v>16430</v>
      </c>
      <c r="F21" s="76">
        <v>14000</v>
      </c>
    </row>
    <row r="22" spans="1:6" x14ac:dyDescent="0.25">
      <c r="A22" s="59" t="s">
        <v>48</v>
      </c>
      <c r="B22" s="77">
        <f>B23</f>
        <v>146</v>
      </c>
      <c r="C22" s="77">
        <f t="shared" ref="C22:F22" si="9">C23</f>
        <v>300</v>
      </c>
      <c r="D22" s="77">
        <f t="shared" si="9"/>
        <v>300</v>
      </c>
      <c r="E22" s="77">
        <f t="shared" si="9"/>
        <v>300</v>
      </c>
      <c r="F22" s="77">
        <f t="shared" si="9"/>
        <v>300</v>
      </c>
    </row>
    <row r="23" spans="1:6" x14ac:dyDescent="0.25">
      <c r="A23" s="93" t="s">
        <v>49</v>
      </c>
      <c r="B23" s="76">
        <v>146</v>
      </c>
      <c r="C23" s="76">
        <v>300</v>
      </c>
      <c r="D23" s="76">
        <v>300</v>
      </c>
      <c r="E23" s="76">
        <v>300</v>
      </c>
      <c r="F23" s="76">
        <v>300</v>
      </c>
    </row>
  </sheetData>
  <mergeCells count="2">
    <mergeCell ref="A2:F2"/>
    <mergeCell ref="E1:F1"/>
  </mergeCells>
  <pageMargins left="0.7" right="0.7" top="0.75" bottom="0.75" header="0.3" footer="0.3"/>
  <pageSetup paperSize="9" scale="7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6"/>
  <sheetViews>
    <sheetView workbookViewId="0">
      <selection activeCell="C23" sqref="C23"/>
    </sheetView>
  </sheetViews>
  <sheetFormatPr defaultRowHeight="15" x14ac:dyDescent="0.25"/>
  <cols>
    <col min="1" max="1" width="8.5703125" customWidth="1"/>
    <col min="2" max="2" width="59.85546875" customWidth="1"/>
    <col min="3" max="7" width="19.42578125" customWidth="1"/>
    <col min="8" max="9" width="24.28515625" customWidth="1"/>
  </cols>
  <sheetData>
    <row r="1" spans="1:9" ht="60.75" customHeight="1" x14ac:dyDescent="0.25">
      <c r="A1" s="5"/>
      <c r="B1" s="5"/>
      <c r="C1" s="5"/>
      <c r="D1" s="5"/>
      <c r="E1" s="5"/>
      <c r="F1" s="136" t="s">
        <v>143</v>
      </c>
      <c r="G1" s="137"/>
      <c r="H1" s="6"/>
      <c r="I1" s="6"/>
    </row>
    <row r="2" spans="1:9" ht="18" customHeight="1" x14ac:dyDescent="0.25">
      <c r="A2" s="144" t="s">
        <v>13</v>
      </c>
      <c r="B2" s="144"/>
      <c r="C2" s="144"/>
      <c r="D2" s="144"/>
      <c r="E2" s="144"/>
      <c r="F2" s="144"/>
      <c r="G2" s="144"/>
      <c r="H2" s="24"/>
      <c r="I2" s="24"/>
    </row>
    <row r="3" spans="1:9" ht="18.75" thickBot="1" x14ac:dyDescent="0.3">
      <c r="A3" s="5"/>
      <c r="B3" s="5"/>
      <c r="C3" s="5"/>
      <c r="D3" s="5"/>
      <c r="E3" s="5"/>
      <c r="F3" s="5"/>
      <c r="G3" s="5"/>
      <c r="H3" s="6"/>
      <c r="I3" s="6"/>
    </row>
    <row r="4" spans="1:9" ht="25.5" x14ac:dyDescent="0.25">
      <c r="A4" s="163" t="s">
        <v>11</v>
      </c>
      <c r="B4" s="164"/>
      <c r="C4" s="104" t="s">
        <v>145</v>
      </c>
      <c r="D4" s="104" t="s">
        <v>146</v>
      </c>
      <c r="E4" s="105" t="s">
        <v>147</v>
      </c>
      <c r="F4" s="105" t="s">
        <v>33</v>
      </c>
      <c r="G4" s="106" t="s">
        <v>148</v>
      </c>
    </row>
    <row r="5" spans="1:9" x14ac:dyDescent="0.25">
      <c r="A5" s="107"/>
      <c r="B5" s="71"/>
      <c r="C5" s="95"/>
      <c r="D5" s="95"/>
      <c r="E5" s="96"/>
      <c r="F5" s="96"/>
      <c r="G5" s="108"/>
    </row>
    <row r="6" spans="1:9" s="73" customFormat="1" ht="17.25" customHeight="1" x14ac:dyDescent="0.25">
      <c r="A6" s="109" t="s">
        <v>139</v>
      </c>
      <c r="B6" s="72" t="s">
        <v>161</v>
      </c>
      <c r="C6" s="100">
        <f>C7+C13+C20</f>
        <v>585825.4800000001</v>
      </c>
      <c r="D6" s="100">
        <f t="shared" ref="D6:G6" si="0">D7+D13+D20</f>
        <v>730409.4</v>
      </c>
      <c r="E6" s="100">
        <f t="shared" si="0"/>
        <v>839113</v>
      </c>
      <c r="F6" s="100">
        <f t="shared" si="0"/>
        <v>843873</v>
      </c>
      <c r="G6" s="110">
        <f t="shared" si="0"/>
        <v>843773</v>
      </c>
    </row>
    <row r="7" spans="1:9" s="73" customFormat="1" ht="15" customHeight="1" x14ac:dyDescent="0.25">
      <c r="A7" s="111" t="s">
        <v>150</v>
      </c>
      <c r="B7" s="74" t="s">
        <v>151</v>
      </c>
      <c r="C7" s="97">
        <f>C8</f>
        <v>511956.20000000007</v>
      </c>
      <c r="D7" s="97">
        <f t="shared" ref="D7:G8" si="1">D8</f>
        <v>638060</v>
      </c>
      <c r="E7" s="97">
        <f t="shared" si="1"/>
        <v>687530</v>
      </c>
      <c r="F7" s="97">
        <f t="shared" si="1"/>
        <v>689860</v>
      </c>
      <c r="G7" s="112">
        <f t="shared" si="1"/>
        <v>692190</v>
      </c>
    </row>
    <row r="8" spans="1:9" ht="15" customHeight="1" x14ac:dyDescent="0.25">
      <c r="A8" s="113">
        <v>11</v>
      </c>
      <c r="B8" s="75" t="s">
        <v>141</v>
      </c>
      <c r="C8" s="102">
        <f>C9</f>
        <v>511956.20000000007</v>
      </c>
      <c r="D8" s="102">
        <f t="shared" si="1"/>
        <v>638060</v>
      </c>
      <c r="E8" s="102">
        <f t="shared" si="1"/>
        <v>687530</v>
      </c>
      <c r="F8" s="102">
        <f t="shared" si="1"/>
        <v>689860</v>
      </c>
      <c r="G8" s="124">
        <f t="shared" si="1"/>
        <v>692190</v>
      </c>
    </row>
    <row r="9" spans="1:9" ht="15" customHeight="1" x14ac:dyDescent="0.25">
      <c r="A9" s="115">
        <v>3</v>
      </c>
      <c r="B9" s="75" t="s">
        <v>7</v>
      </c>
      <c r="C9" s="102">
        <f>C10+C11+C12</f>
        <v>511956.20000000007</v>
      </c>
      <c r="D9" s="102">
        <f t="shared" ref="D9:G9" si="2">D10+D11+D12</f>
        <v>638060</v>
      </c>
      <c r="E9" s="102">
        <f t="shared" si="2"/>
        <v>687530</v>
      </c>
      <c r="F9" s="102">
        <f t="shared" si="2"/>
        <v>689860</v>
      </c>
      <c r="G9" s="124">
        <f t="shared" si="2"/>
        <v>692190</v>
      </c>
    </row>
    <row r="10" spans="1:9" ht="15" customHeight="1" x14ac:dyDescent="0.25">
      <c r="A10" s="113">
        <v>31</v>
      </c>
      <c r="B10" s="75" t="s">
        <v>8</v>
      </c>
      <c r="C10" s="102">
        <v>376264.71</v>
      </c>
      <c r="D10" s="102">
        <v>500870</v>
      </c>
      <c r="E10" s="101">
        <v>550340</v>
      </c>
      <c r="F10" s="101">
        <v>552670</v>
      </c>
      <c r="G10" s="114">
        <v>555000</v>
      </c>
      <c r="I10" s="73"/>
    </row>
    <row r="11" spans="1:9" ht="15" customHeight="1" x14ac:dyDescent="0.25">
      <c r="A11" s="113">
        <v>32</v>
      </c>
      <c r="B11" s="75" t="s">
        <v>15</v>
      </c>
      <c r="C11" s="102">
        <v>134629.71</v>
      </c>
      <c r="D11" s="102">
        <v>136130</v>
      </c>
      <c r="E11" s="101">
        <v>135890</v>
      </c>
      <c r="F11" s="101">
        <v>135890</v>
      </c>
      <c r="G11" s="114">
        <v>135890</v>
      </c>
    </row>
    <row r="12" spans="1:9" ht="15" customHeight="1" x14ac:dyDescent="0.25">
      <c r="A12" s="113">
        <v>34</v>
      </c>
      <c r="B12" s="75" t="s">
        <v>152</v>
      </c>
      <c r="C12" s="102">
        <v>1061.78</v>
      </c>
      <c r="D12" s="102">
        <v>1060</v>
      </c>
      <c r="E12" s="101">
        <v>1300</v>
      </c>
      <c r="F12" s="101">
        <v>1300</v>
      </c>
      <c r="G12" s="114">
        <v>1300</v>
      </c>
    </row>
    <row r="13" spans="1:9" s="73" customFormat="1" ht="15" customHeight="1" x14ac:dyDescent="0.25">
      <c r="A13" s="111" t="s">
        <v>140</v>
      </c>
      <c r="B13" s="74" t="s">
        <v>154</v>
      </c>
      <c r="C13" s="97">
        <f>C14</f>
        <v>38265.619999999995</v>
      </c>
      <c r="D13" s="97">
        <f t="shared" ref="D13:G13" si="3">D14</f>
        <v>38283</v>
      </c>
      <c r="E13" s="97">
        <f t="shared" si="3"/>
        <v>108283</v>
      </c>
      <c r="F13" s="97">
        <f t="shared" si="3"/>
        <v>108283</v>
      </c>
      <c r="G13" s="112">
        <f t="shared" si="3"/>
        <v>108283</v>
      </c>
    </row>
    <row r="14" spans="1:9" ht="15" customHeight="1" x14ac:dyDescent="0.25">
      <c r="A14" s="116">
        <v>11</v>
      </c>
      <c r="B14" s="39" t="s">
        <v>141</v>
      </c>
      <c r="C14" s="98">
        <f>C15+C17</f>
        <v>38265.619999999995</v>
      </c>
      <c r="D14" s="98">
        <f t="shared" ref="D14:G14" si="4">D15+D17</f>
        <v>38283</v>
      </c>
      <c r="E14" s="98">
        <f t="shared" si="4"/>
        <v>108283</v>
      </c>
      <c r="F14" s="98">
        <f t="shared" si="4"/>
        <v>108283</v>
      </c>
      <c r="G14" s="125">
        <f t="shared" si="4"/>
        <v>108283</v>
      </c>
    </row>
    <row r="15" spans="1:9" ht="15" customHeight="1" x14ac:dyDescent="0.25">
      <c r="A15" s="118">
        <v>3</v>
      </c>
      <c r="B15" s="39" t="s">
        <v>7</v>
      </c>
      <c r="C15" s="98">
        <f>C16</f>
        <v>16187.71</v>
      </c>
      <c r="D15" s="98">
        <f t="shared" ref="D15" si="5">D16</f>
        <v>14235.79</v>
      </c>
      <c r="E15" s="98">
        <v>14442</v>
      </c>
      <c r="F15" s="98">
        <v>14442</v>
      </c>
      <c r="G15" s="98">
        <v>14442</v>
      </c>
    </row>
    <row r="16" spans="1:9" ht="15" customHeight="1" x14ac:dyDescent="0.25">
      <c r="A16" s="116">
        <v>32</v>
      </c>
      <c r="B16" s="39" t="s">
        <v>15</v>
      </c>
      <c r="C16" s="98">
        <v>16187.71</v>
      </c>
      <c r="D16" s="98">
        <v>14235.79</v>
      </c>
      <c r="E16" s="99">
        <v>14442.07</v>
      </c>
      <c r="F16" s="99">
        <v>14442.07</v>
      </c>
      <c r="G16" s="117">
        <v>14442.07</v>
      </c>
    </row>
    <row r="17" spans="1:7" ht="15" customHeight="1" x14ac:dyDescent="0.25">
      <c r="A17" s="118">
        <v>4</v>
      </c>
      <c r="B17" s="39" t="s">
        <v>9</v>
      </c>
      <c r="C17" s="98">
        <f>C18+C19</f>
        <v>22077.91</v>
      </c>
      <c r="D17" s="98">
        <f t="shared" ref="D17:G17" si="6">D18+D19</f>
        <v>24047.21</v>
      </c>
      <c r="E17" s="98">
        <f t="shared" si="6"/>
        <v>93841</v>
      </c>
      <c r="F17" s="98">
        <f t="shared" si="6"/>
        <v>93841</v>
      </c>
      <c r="G17" s="125">
        <f t="shared" si="6"/>
        <v>93841</v>
      </c>
    </row>
    <row r="18" spans="1:7" ht="15" customHeight="1" x14ac:dyDescent="0.25">
      <c r="A18" s="116">
        <v>41</v>
      </c>
      <c r="B18" s="39" t="s">
        <v>10</v>
      </c>
      <c r="C18" s="98">
        <v>10247.42</v>
      </c>
      <c r="D18" s="98">
        <v>9461.5300000000007</v>
      </c>
      <c r="E18" s="99">
        <v>32363</v>
      </c>
      <c r="F18" s="99">
        <v>32363</v>
      </c>
      <c r="G18" s="117">
        <v>32363</v>
      </c>
    </row>
    <row r="19" spans="1:7" ht="15" customHeight="1" x14ac:dyDescent="0.25">
      <c r="A19" s="116">
        <v>42</v>
      </c>
      <c r="B19" s="39" t="s">
        <v>46</v>
      </c>
      <c r="C19" s="98">
        <v>11830.49</v>
      </c>
      <c r="D19" s="98">
        <v>14585.68</v>
      </c>
      <c r="E19" s="99">
        <v>61478</v>
      </c>
      <c r="F19" s="99">
        <v>61478</v>
      </c>
      <c r="G19" s="117">
        <v>61478</v>
      </c>
    </row>
    <row r="20" spans="1:7" s="73" customFormat="1" ht="15" customHeight="1" x14ac:dyDescent="0.25">
      <c r="A20" s="111" t="s">
        <v>153</v>
      </c>
      <c r="B20" s="74" t="s">
        <v>160</v>
      </c>
      <c r="C20" s="97">
        <f>C21+C30+C35</f>
        <v>35603.660000000003</v>
      </c>
      <c r="D20" s="97">
        <f t="shared" ref="D20:G20" si="7">D21+D30+D35</f>
        <v>54066.400000000001</v>
      </c>
      <c r="E20" s="97">
        <f t="shared" si="7"/>
        <v>43300</v>
      </c>
      <c r="F20" s="97">
        <f t="shared" si="7"/>
        <v>45730</v>
      </c>
      <c r="G20" s="112">
        <f t="shared" si="7"/>
        <v>43300</v>
      </c>
    </row>
    <row r="21" spans="1:7" ht="15" customHeight="1" x14ac:dyDescent="0.25">
      <c r="A21" s="115">
        <v>31</v>
      </c>
      <c r="B21" s="75" t="s">
        <v>157</v>
      </c>
      <c r="C21" s="102">
        <f>C22+C27</f>
        <v>11532.689999999999</v>
      </c>
      <c r="D21" s="102">
        <f t="shared" ref="D21:G21" si="8">D22+D27</f>
        <v>28146</v>
      </c>
      <c r="E21" s="102">
        <f t="shared" si="8"/>
        <v>29000</v>
      </c>
      <c r="F21" s="102">
        <f t="shared" si="8"/>
        <v>29000</v>
      </c>
      <c r="G21" s="124">
        <f t="shared" si="8"/>
        <v>29000</v>
      </c>
    </row>
    <row r="22" spans="1:7" ht="15" customHeight="1" x14ac:dyDescent="0.25">
      <c r="A22" s="115">
        <v>3</v>
      </c>
      <c r="B22" s="75" t="s">
        <v>7</v>
      </c>
      <c r="C22" s="102">
        <f>C23+C24+C25+C26</f>
        <v>7918.3899999999994</v>
      </c>
      <c r="D22" s="102">
        <f t="shared" ref="D22:G22" si="9">D23+D24+D25+D26</f>
        <v>15796</v>
      </c>
      <c r="E22" s="102">
        <f>E23+E24+E25+E26</f>
        <v>16725</v>
      </c>
      <c r="F22" s="102">
        <f t="shared" si="9"/>
        <v>16360</v>
      </c>
      <c r="G22" s="124">
        <f t="shared" si="9"/>
        <v>16360</v>
      </c>
    </row>
    <row r="23" spans="1:7" ht="15" customHeight="1" x14ac:dyDescent="0.25">
      <c r="A23" s="113">
        <v>31</v>
      </c>
      <c r="B23" s="75" t="s">
        <v>8</v>
      </c>
      <c r="C23" s="102">
        <v>1113.6099999999999</v>
      </c>
      <c r="D23" s="102">
        <v>550</v>
      </c>
      <c r="E23" s="101">
        <v>550</v>
      </c>
      <c r="F23" s="101">
        <v>550</v>
      </c>
      <c r="G23" s="114">
        <v>550</v>
      </c>
    </row>
    <row r="24" spans="1:7" ht="15" customHeight="1" x14ac:dyDescent="0.25">
      <c r="A24" s="113">
        <v>32</v>
      </c>
      <c r="B24" s="75" t="s">
        <v>15</v>
      </c>
      <c r="C24" s="102">
        <v>6637.95</v>
      </c>
      <c r="D24" s="102">
        <v>14893</v>
      </c>
      <c r="E24" s="101">
        <v>15815</v>
      </c>
      <c r="F24" s="101">
        <v>15450</v>
      </c>
      <c r="G24" s="114">
        <v>15450</v>
      </c>
    </row>
    <row r="25" spans="1:7" ht="15" customHeight="1" x14ac:dyDescent="0.25">
      <c r="A25" s="113">
        <v>34</v>
      </c>
      <c r="B25" s="75" t="s">
        <v>152</v>
      </c>
      <c r="C25" s="102">
        <v>140.01</v>
      </c>
      <c r="D25" s="102">
        <v>313</v>
      </c>
      <c r="E25" s="101">
        <v>320</v>
      </c>
      <c r="F25" s="101">
        <v>320</v>
      </c>
      <c r="G25" s="114">
        <v>320</v>
      </c>
    </row>
    <row r="26" spans="1:7" ht="15" customHeight="1" x14ac:dyDescent="0.25">
      <c r="A26" s="113">
        <v>37</v>
      </c>
      <c r="B26" s="75" t="s">
        <v>155</v>
      </c>
      <c r="C26" s="102">
        <v>26.82</v>
      </c>
      <c r="D26" s="102">
        <v>40</v>
      </c>
      <c r="E26" s="101">
        <v>40</v>
      </c>
      <c r="F26" s="101">
        <v>40</v>
      </c>
      <c r="G26" s="114">
        <v>40</v>
      </c>
    </row>
    <row r="27" spans="1:7" ht="15" customHeight="1" x14ac:dyDescent="0.25">
      <c r="A27" s="115">
        <v>4</v>
      </c>
      <c r="B27" s="75" t="s">
        <v>9</v>
      </c>
      <c r="C27" s="103">
        <f>C28+C29</f>
        <v>3614.3</v>
      </c>
      <c r="D27" s="103">
        <f t="shared" ref="D27:G27" si="10">D28+D29</f>
        <v>12350</v>
      </c>
      <c r="E27" s="103">
        <f t="shared" si="10"/>
        <v>12275</v>
      </c>
      <c r="F27" s="103">
        <f t="shared" si="10"/>
        <v>12640</v>
      </c>
      <c r="G27" s="126">
        <f t="shared" si="10"/>
        <v>12640</v>
      </c>
    </row>
    <row r="28" spans="1:7" ht="15" customHeight="1" x14ac:dyDescent="0.25">
      <c r="A28" s="113">
        <v>41</v>
      </c>
      <c r="B28" s="75" t="s">
        <v>156</v>
      </c>
      <c r="C28" s="103">
        <v>715.36</v>
      </c>
      <c r="D28" s="103">
        <v>10900</v>
      </c>
      <c r="E28" s="101">
        <v>7275</v>
      </c>
      <c r="F28" s="101">
        <v>6640</v>
      </c>
      <c r="G28" s="114">
        <v>6640</v>
      </c>
    </row>
    <row r="29" spans="1:7" ht="15" customHeight="1" x14ac:dyDescent="0.25">
      <c r="A29" s="113">
        <v>42</v>
      </c>
      <c r="B29" s="75" t="s">
        <v>46</v>
      </c>
      <c r="C29" s="103">
        <v>2898.94</v>
      </c>
      <c r="D29" s="103">
        <v>1450</v>
      </c>
      <c r="E29" s="101">
        <v>5000</v>
      </c>
      <c r="F29" s="101">
        <v>6000</v>
      </c>
      <c r="G29" s="114">
        <v>6000</v>
      </c>
    </row>
    <row r="30" spans="1:7" ht="15" customHeight="1" x14ac:dyDescent="0.25">
      <c r="A30" s="115">
        <v>52</v>
      </c>
      <c r="B30" s="75" t="s">
        <v>158</v>
      </c>
      <c r="C30" s="103">
        <f>C31+C33</f>
        <v>23924.97</v>
      </c>
      <c r="D30" s="103">
        <f t="shared" ref="D30:G30" si="11">D31+D33</f>
        <v>25620.400000000001</v>
      </c>
      <c r="E30" s="103">
        <f t="shared" si="11"/>
        <v>14000</v>
      </c>
      <c r="F30" s="103">
        <f t="shared" si="11"/>
        <v>16430</v>
      </c>
      <c r="G30" s="126">
        <f t="shared" si="11"/>
        <v>14000</v>
      </c>
    </row>
    <row r="31" spans="1:7" ht="15" customHeight="1" x14ac:dyDescent="0.25">
      <c r="A31" s="115">
        <v>3</v>
      </c>
      <c r="B31" s="75" t="s">
        <v>7</v>
      </c>
      <c r="C31" s="103">
        <f>C32</f>
        <v>16866.3</v>
      </c>
      <c r="D31" s="103">
        <f t="shared" ref="D31:G31" si="12">D32</f>
        <v>18562.400000000001</v>
      </c>
      <c r="E31" s="103">
        <f t="shared" si="12"/>
        <v>14000</v>
      </c>
      <c r="F31" s="103">
        <f t="shared" si="12"/>
        <v>16430</v>
      </c>
      <c r="G31" s="103">
        <f t="shared" si="12"/>
        <v>14000</v>
      </c>
    </row>
    <row r="32" spans="1:7" ht="15" customHeight="1" x14ac:dyDescent="0.25">
      <c r="A32" s="113">
        <v>32</v>
      </c>
      <c r="B32" s="75" t="s">
        <v>15</v>
      </c>
      <c r="C32" s="103">
        <v>16866.3</v>
      </c>
      <c r="D32" s="103">
        <v>18562.400000000001</v>
      </c>
      <c r="E32" s="101">
        <v>14000</v>
      </c>
      <c r="F32" s="101">
        <v>16430</v>
      </c>
      <c r="G32" s="114">
        <v>14000</v>
      </c>
    </row>
    <row r="33" spans="1:7" ht="15" customHeight="1" x14ac:dyDescent="0.25">
      <c r="A33" s="115">
        <v>4</v>
      </c>
      <c r="B33" s="75" t="s">
        <v>9</v>
      </c>
      <c r="C33" s="103">
        <f>C34</f>
        <v>7058.67</v>
      </c>
      <c r="D33" s="103">
        <f t="shared" ref="D33:G33" si="13">D34</f>
        <v>7058</v>
      </c>
      <c r="E33" s="103">
        <f t="shared" si="13"/>
        <v>0</v>
      </c>
      <c r="F33" s="103">
        <f t="shared" si="13"/>
        <v>0</v>
      </c>
      <c r="G33" s="126">
        <f t="shared" si="13"/>
        <v>0</v>
      </c>
    </row>
    <row r="34" spans="1:7" ht="15" customHeight="1" x14ac:dyDescent="0.25">
      <c r="A34" s="113">
        <v>42</v>
      </c>
      <c r="B34" s="75" t="s">
        <v>46</v>
      </c>
      <c r="C34" s="103">
        <v>7058.67</v>
      </c>
      <c r="D34" s="103">
        <v>7058</v>
      </c>
      <c r="E34" s="101">
        <v>0</v>
      </c>
      <c r="F34" s="101">
        <v>0</v>
      </c>
      <c r="G34" s="114">
        <v>0</v>
      </c>
    </row>
    <row r="35" spans="1:7" ht="15" customHeight="1" x14ac:dyDescent="0.25">
      <c r="A35" s="115">
        <v>61</v>
      </c>
      <c r="B35" s="75" t="s">
        <v>159</v>
      </c>
      <c r="C35" s="103">
        <f>C36</f>
        <v>146</v>
      </c>
      <c r="D35" s="103">
        <f t="shared" ref="D35:G35" si="14">D36</f>
        <v>300</v>
      </c>
      <c r="E35" s="103">
        <f t="shared" si="14"/>
        <v>300</v>
      </c>
      <c r="F35" s="103">
        <f t="shared" si="14"/>
        <v>300</v>
      </c>
      <c r="G35" s="126">
        <f t="shared" si="14"/>
        <v>300</v>
      </c>
    </row>
    <row r="36" spans="1:7" ht="15" customHeight="1" thickBot="1" x14ac:dyDescent="0.3">
      <c r="A36" s="119">
        <v>32</v>
      </c>
      <c r="B36" s="120" t="s">
        <v>15</v>
      </c>
      <c r="C36" s="121">
        <v>146</v>
      </c>
      <c r="D36" s="121">
        <v>300</v>
      </c>
      <c r="E36" s="122">
        <v>300</v>
      </c>
      <c r="F36" s="122">
        <v>300</v>
      </c>
      <c r="G36" s="123">
        <v>300</v>
      </c>
    </row>
  </sheetData>
  <mergeCells count="3">
    <mergeCell ref="A4:B4"/>
    <mergeCell ref="A2:G2"/>
    <mergeCell ref="F1:G1"/>
  </mergeCells>
  <pageMargins left="0.7" right="0.7" top="0.75" bottom="0.75" header="0.3" footer="0.3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7</vt:i4>
      </vt:variant>
    </vt:vector>
  </HeadingPairs>
  <TitlesOfParts>
    <vt:vector size="14" baseType="lpstr">
      <vt:lpstr>SAŽETAK</vt:lpstr>
      <vt:lpstr> Račun prihoda i rashoda-ekonom</vt:lpstr>
      <vt:lpstr> Račun prihoda i rashoda-izvori</vt:lpstr>
      <vt:lpstr> Račun rashoda-funkcija</vt:lpstr>
      <vt:lpstr> Račun financiranja-ekonomska</vt:lpstr>
      <vt:lpstr> Račun financiranja-izvori</vt:lpstr>
      <vt:lpstr>POSEBNI DIO</vt:lpstr>
      <vt:lpstr>' Račun financiranja-ekonomska'!Podrucje_ispisa</vt:lpstr>
      <vt:lpstr>' Račun financiranja-izvori'!Podrucje_ispisa</vt:lpstr>
      <vt:lpstr>' Račun prihoda i rashoda-ekonom'!Podrucje_ispisa</vt:lpstr>
      <vt:lpstr>' Račun prihoda i rashoda-izvori'!Podrucje_ispisa</vt:lpstr>
      <vt:lpstr>' Račun rashoda-funkcija'!Podrucje_ispisa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Hrvatska knjižnica za slijepe 1965</cp:lastModifiedBy>
  <cp:lastPrinted>2024-11-12T12:59:02Z</cp:lastPrinted>
  <dcterms:created xsi:type="dcterms:W3CDTF">2022-08-12T12:51:27Z</dcterms:created>
  <dcterms:modified xsi:type="dcterms:W3CDTF">2024-12-17T12:51:49Z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14. Format izgleda financijskog plana proračunskog korisnika.xlsx</vt:lpwstr>
  </property>
</Properties>
</file>