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27" i="1"/>
  <c r="G26"/>
  <c r="G25" s="1"/>
  <c r="G33"/>
  <c r="G64"/>
  <c r="G65"/>
  <c r="G60"/>
  <c r="G54"/>
  <c r="G52"/>
  <c r="G42"/>
  <c r="G38"/>
  <c r="G34"/>
  <c r="G30"/>
  <c r="I42" l="1"/>
  <c r="I63"/>
  <c r="I64"/>
  <c r="I69"/>
  <c r="G69"/>
  <c r="I65"/>
  <c r="H51" i="2" l="1"/>
  <c r="H50"/>
  <c r="H49"/>
  <c r="H47"/>
  <c r="E45"/>
  <c r="F13" l="1"/>
  <c r="C4" l="1"/>
  <c r="C48"/>
  <c r="H48" l="1"/>
  <c r="G48"/>
  <c r="E48"/>
  <c r="D48"/>
  <c r="C45"/>
  <c r="H46"/>
  <c r="G45"/>
  <c r="D45"/>
  <c r="H44"/>
  <c r="H43"/>
  <c r="H42"/>
  <c r="G41"/>
  <c r="E41"/>
  <c r="D41"/>
  <c r="C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G13"/>
  <c r="E13"/>
  <c r="D13"/>
  <c r="C13"/>
  <c r="H12"/>
  <c r="H11"/>
  <c r="H10"/>
  <c r="H9"/>
  <c r="H8"/>
  <c r="H7"/>
  <c r="H6"/>
  <c r="G5"/>
  <c r="E5"/>
  <c r="D5"/>
  <c r="D4" s="1"/>
  <c r="C5"/>
  <c r="E4" l="1"/>
  <c r="H4" s="1"/>
  <c r="H13"/>
  <c r="H45"/>
  <c r="H5"/>
  <c r="H41"/>
  <c r="G4"/>
  <c r="I11" i="1" l="1"/>
  <c r="I27"/>
  <c r="I60" l="1"/>
  <c r="I68" l="1"/>
  <c r="G68" l="1"/>
  <c r="G63" s="1"/>
  <c r="G74" s="1"/>
  <c r="G59"/>
  <c r="I59" l="1"/>
  <c r="I54"/>
  <c r="I52"/>
  <c r="I38"/>
  <c r="I34"/>
  <c r="I18"/>
  <c r="G18"/>
  <c r="I15"/>
  <c r="I9"/>
  <c r="G15"/>
  <c r="G23" s="1"/>
  <c r="I30"/>
  <c r="I26" s="1"/>
  <c r="I23" l="1"/>
  <c r="I33"/>
  <c r="I25" l="1"/>
  <c r="I74" s="1"/>
</calcChain>
</file>

<file path=xl/sharedStrings.xml><?xml version="1.0" encoding="utf-8"?>
<sst xmlns="http://schemas.openxmlformats.org/spreadsheetml/2006/main" count="142" uniqueCount="135">
  <si>
    <t>Hrvatska knjižnica za slijepe</t>
  </si>
  <si>
    <t>PRIHODI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</si>
  <si>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</si>
  <si>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</si>
  <si>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</si>
  <si>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</si>
  <si>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</si>
  <si>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</si>
  <si>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</si>
  <si>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</si>
  <si>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RASHODI</t>
  </si>
  <si>
    <t>NAZIV RAČUNA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</si>
  <si>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</si>
  <si>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</si>
  <si>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</si>
  <si>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</si>
  <si>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</si>
  <si>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</si>
  <si>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 ZA ZDRAVSTVENO OSIGURANJE</t>
  </si>
  <si>
    <t>DOPRINOS ZA ZAPOŠLJAVANJE</t>
  </si>
  <si>
    <t>MATEIJALNI RASHODI</t>
  </si>
  <si>
    <t>NAKNADE TROŠKOVA ZAPOSLENIMA</t>
  </si>
  <si>
    <t>SLUŽBENA PUTOVANJA</t>
  </si>
  <si>
    <t>NAKNADE ZA PRIJEVOZ NA POSAO I S POSLA</t>
  </si>
  <si>
    <t>STRUČNA USAVRŠAVANJA ZAPOSLENIKA</t>
  </si>
  <si>
    <t>RASHODI ZA MATERIJAL I ENERGIJU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</si>
  <si>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</si>
  <si>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</si>
  <si>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</si>
  <si>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</si>
  <si>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</si>
  <si>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</si>
  <si>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</si>
  <si>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</si>
  <si>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</si>
  <si>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</si>
  <si>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IZVAN RADNOG ODNOSA</t>
  </si>
  <si>
    <t>NAKNADE TROŠKOVA OSOBAMA IZVAN RAD. ODNOSA</t>
  </si>
  <si>
    <t>OSTALI NESPOMENUTI RASHODI POSLOVANJA</t>
  </si>
  <si>
    <t>PREMIJE OSIGURANJA</t>
  </si>
  <si>
    <t>REPREZENTACIJA</t>
  </si>
  <si>
    <t>ČLANARINE</t>
  </si>
  <si>
    <t>FINANCIJSKI RASHODI</t>
  </si>
  <si>
    <t>BANKARSKE USLUGE I USLUGE PLATNOG PORMETA</t>
  </si>
  <si>
    <t>OSTALI FINANCIJSKI RASHODI</t>
  </si>
  <si>
    <t>RASHODI ZA NABAVU PROIZVEDENE DUG. IMOVINE</t>
  </si>
  <si>
    <t>POSTROJENJA I OPREMA</t>
  </si>
  <si>
    <t>UREDSKA OPREMA I NAMJEŠTSJ</t>
  </si>
  <si>
    <t>KOMUNIKACIJSKA OPREMA</t>
  </si>
  <si>
    <t>OPREMA ZA ODRŽAVANE I ZAŠTITU</t>
  </si>
  <si>
    <t>ULAGANJA U RAČUNALNE PROGRAME</t>
  </si>
  <si>
    <t>3+4</t>
  </si>
  <si>
    <t>UKUPNO RASHODI POSLOVANJA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</si>
  <si>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</si>
  <si>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</si>
  <si>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</si>
  <si>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</si>
  <si>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>UREDSkI MATERIJAL I OSTALI MATERIJALNI RASHODI</t>
  </si>
  <si>
    <t>NEGATIVNE TEČAJNE RAZLIKE</t>
  </si>
  <si>
    <t xml:space="preserve">PRIHODI - IZDACI ZA ZAPOSLENE </t>
  </si>
  <si>
    <t>FINANCIJSKA IMOVINA</t>
  </si>
  <si>
    <t>Kamate</t>
  </si>
  <si>
    <t>Pozitivne tečajne razlike</t>
  </si>
  <si>
    <t>Ostali prihodi</t>
  </si>
  <si>
    <t xml:space="preserve">I. REBALANS FINANCIJSKOG PLANA ZA 2019. GODINU NA DAN 30.06.2019. </t>
  </si>
  <si>
    <t>HRVATSKA KNJIŽNICA ZA SLIJEPE PLAN 2019</t>
  </si>
  <si>
    <t>ODJELJAK</t>
  </si>
  <si>
    <t>SREDSTVA MK-a ZA REDOVNU DJELATNOST IZVOR 11</t>
  </si>
  <si>
    <t>PLAN SREDSTAVA MK-A ZA PROGRAME HKS ZA 2019.</t>
  </si>
  <si>
    <t>VLASTITA SRDSTVA</t>
  </si>
  <si>
    <t>GRAD ZAGREB</t>
  </si>
  <si>
    <t>UKUPNO</t>
  </si>
  <si>
    <t xml:space="preserve">UKUPNO RASHODI </t>
  </si>
  <si>
    <t>Rashodi za zaposlene</t>
  </si>
  <si>
    <t>Plaće za zaposlene</t>
  </si>
  <si>
    <t>Plaće za prekovremeni rad</t>
  </si>
  <si>
    <t xml:space="preserve">Plaće za posebne uvjete rada </t>
  </si>
  <si>
    <t>Ostali rashodi za zaposlene</t>
  </si>
  <si>
    <t>Doprinosi za mirovinsko osiguranje</t>
  </si>
  <si>
    <t>Doprinosi za zdrav.osiguranje</t>
  </si>
  <si>
    <t>Doprinosi za zapošljavanje</t>
  </si>
  <si>
    <t>Materijalni rashodi</t>
  </si>
  <si>
    <t>Službena putovanja</t>
  </si>
  <si>
    <t>Naknade za prijevoz, rad na terenu i odvojen život</t>
  </si>
  <si>
    <t>Stručno usavršavanje zaposlenika</t>
  </si>
  <si>
    <t>Naknada za korištenje vlastitog vozila</t>
  </si>
  <si>
    <t>Uredski materijal i ostali mat.ras.</t>
  </si>
  <si>
    <t>Materijali, sirovine i trgovačka roba</t>
  </si>
  <si>
    <t>Energija</t>
  </si>
  <si>
    <t>Materijal i dijelovi za tekuće i investicijsko održavanje</t>
  </si>
  <si>
    <t>Sitni inventar i autogume</t>
  </si>
  <si>
    <t>Službena raddna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</si>
  <si>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</si>
  <si>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</si>
  <si>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</si>
  <si>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</si>
  <si>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</si>
  <si>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</si>
  <si>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</si>
  <si>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</si>
  <si>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</si>
  <si>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Troškovi osobama izvan radnog odnosa</t>
  </si>
  <si>
    <t>Naknade članovima upravnog vijeća</t>
  </si>
  <si>
    <t>Premije osiguranja</t>
  </si>
  <si>
    <t>Reprezentacija</t>
  </si>
  <si>
    <t>Članarine</t>
  </si>
  <si>
    <t>Ostale pristojbe i naknade</t>
  </si>
  <si>
    <t>Troškovi sudskih postupaka</t>
  </si>
  <si>
    <t>Ostali nespomenuti rashodi poslovanja</t>
  </si>
  <si>
    <t>Financijski rahodi</t>
  </si>
  <si>
    <t>Bankarske usluge i usluge platnog prometa</t>
  </si>
  <si>
    <t>Negativne tečajne razlike</t>
  </si>
  <si>
    <t>Ostali nespomenuti financijski rashodi</t>
  </si>
  <si>
    <t>Rashodi za nabavu neproizvedene dugotrajne imovine</t>
  </si>
  <si>
    <t>Ostala prava - Ulaganja na tuđoj imovini</t>
  </si>
  <si>
    <t>Rashodi za nabavu proizvedene dugotrajne imovine</t>
  </si>
  <si>
    <t>Računala i računalna oprema</t>
  </si>
  <si>
    <t>ZAVOD ZA VJEŠTAĆENJE….</t>
  </si>
  <si>
    <t>Licence</t>
  </si>
  <si>
    <t>Ulaganja u računalne porgrame</t>
  </si>
  <si>
    <t>Telefoni i ostali komunikac. Uređaji</t>
  </si>
  <si>
    <t>dosta 1000,00</t>
  </si>
  <si>
    <t>platili iz vlastith perknjižiti ćemo na MK</t>
  </si>
  <si>
    <t>Stručni ispit Tamara</t>
  </si>
  <si>
    <t>vlastita: Disc Publischer, Laptor Mario</t>
  </si>
  <si>
    <t>Duxbery Licenca</t>
  </si>
  <si>
    <t>Trošak za članarinu i popravak printera, ali nećemo mijenjati plan iz razloga što ćemo članarinu preknjižiti kada nam sjednu</t>
  </si>
  <si>
    <t>sva sredsrva od MHK (plaćaju kvartalnu, a trebalo platiti u jednom iznosu) i popravak printera će nam doznačiti nakon rebalansa</t>
  </si>
  <si>
    <t>PLAN ZA 2019.</t>
  </si>
  <si>
    <t>VIŠAK PRIIHODA IZ 2018. RASPOLOŽIV u 2019.</t>
  </si>
  <si>
    <t>ZDRAVSTVENE I VETERINSRSKE USLUGE</t>
  </si>
  <si>
    <t>NEMATERIJALNA IMOVINA</t>
  </si>
  <si>
    <t>OSTALA PRAVA</t>
  </si>
  <si>
    <t>RASHODI ZA NABAVU NEFINANCIJSKE IMOVINE</t>
  </si>
  <si>
    <t>LICENCE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</si>
</sst>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3" fontId="6" fillId="0" borderId="5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left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6" borderId="7" xfId="0" applyNumberFormat="1" applyFont="1" applyFill="1" applyBorder="1" applyAlignment="1">
      <alignment horizontal="left" vertical="center" wrapText="1"/>
    </xf>
    <xf numFmtId="4" fontId="9" fillId="6" borderId="7" xfId="0" applyNumberFormat="1" applyFont="1" applyFill="1" applyBorder="1" applyAlignment="1">
      <alignment horizontal="right" vertical="center" wrapText="1"/>
    </xf>
    <xf numFmtId="3" fontId="9" fillId="6" borderId="7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/>
    <xf numFmtId="3" fontId="11" fillId="0" borderId="1" xfId="0" applyNumberFormat="1" applyFont="1" applyBorder="1"/>
    <xf numFmtId="4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/>
    <xf numFmtId="0" fontId="9" fillId="6" borderId="1" xfId="0" applyNumberFormat="1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/>
    <xf numFmtId="0" fontId="14" fillId="0" borderId="1" xfId="0" applyFont="1" applyBorder="1"/>
    <xf numFmtId="3" fontId="14" fillId="0" borderId="1" xfId="0" applyNumberFormat="1" applyFont="1" applyBorder="1"/>
    <xf numFmtId="3" fontId="15" fillId="5" borderId="1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/>
    </xf>
    <xf numFmtId="0" fontId="10" fillId="0" borderId="7" xfId="0" applyFont="1" applyFill="1" applyBorder="1"/>
    <xf numFmtId="0" fontId="14" fillId="0" borderId="7" xfId="0" applyFont="1" applyBorder="1"/>
    <xf numFmtId="3" fontId="14" fillId="0" borderId="7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5" fillId="0" borderId="7" xfId="0" applyFont="1" applyBorder="1"/>
    <xf numFmtId="3" fontId="11" fillId="3" borderId="9" xfId="0" applyNumberFormat="1" applyFont="1" applyFill="1" applyBorder="1"/>
    <xf numFmtId="3" fontId="13" fillId="3" borderId="1" xfId="0" applyNumberFormat="1" applyFont="1" applyFill="1" applyBorder="1"/>
    <xf numFmtId="3" fontId="13" fillId="0" borderId="1" xfId="0" applyNumberFormat="1" applyFont="1" applyBorder="1"/>
    <xf numFmtId="3" fontId="10" fillId="3" borderId="1" xfId="0" applyNumberFormat="1" applyFont="1" applyFill="1" applyBorder="1"/>
    <xf numFmtId="0" fontId="10" fillId="0" borderId="0" xfId="0" applyFont="1" applyFill="1" applyBorder="1"/>
    <xf numFmtId="4" fontId="13" fillId="3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4" fontId="4" fillId="3" borderId="1" xfId="0" applyNumberFormat="1" applyFont="1" applyFill="1" applyBorder="1" applyAlignment="1"/>
    <xf numFmtId="3" fontId="10" fillId="0" borderId="1" xfId="0" applyNumberFormat="1" applyFont="1" applyBorder="1"/>
    <xf numFmtId="4" fontId="0" fillId="3" borderId="1" xfId="0" applyNumberFormat="1" applyFont="1" applyFill="1" applyBorder="1" applyAlignment="1"/>
    <xf numFmtId="4" fontId="4" fillId="2" borderId="1" xfId="0" applyNumberFormat="1" applyFont="1" applyFill="1" applyBorder="1" applyAlignment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0" fontId="0" fillId="2" borderId="1" xfId="0" applyFill="1" applyBorder="1" applyAlignment="1">
      <alignment horizontal="left"/>
    </xf>
    <xf numFmtId="4" fontId="4" fillId="2" borderId="1" xfId="0" applyNumberFormat="1" applyFont="1" applyFill="1" applyBorder="1" applyAlignmen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3" borderId="3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3" borderId="1" xfId="0" applyNumberFormat="1" applyFill="1" applyBorder="1" applyAlignment="1"/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4" fillId="3" borderId="1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3" xfId="0" applyNumberFormat="1" applyBorder="1" applyAlignment="1"/>
    <xf numFmtId="4" fontId="0" fillId="0" borderId="4" xfId="0" applyNumberFormat="1" applyBorder="1" applyAlignment="1"/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6"/>
  <sheetViews>
    <sheetView tabSelected="1" topLeftCell="A46" workbookViewId="0">
      <selection activeCell="G23" sqref="G23:H23"/>
    </sheetView>
  </sheetViews>
  <sheetFormatPr defaultRowHeight="15"/>
  <cols>
    <col min="1" max="1" width="10.5703125" customWidth="1"/>
    <col min="6" max="6" width="13.42578125" customWidth="1"/>
    <col min="7" max="7" width="11.28515625" style="8" customWidth="1"/>
    <col min="8" max="8" width="6.5703125" style="8" customWidth="1"/>
    <col min="9" max="9" width="16.28515625" customWidth="1"/>
  </cols>
  <sheetData>
    <row r="2" spans="1:9" ht="15" customHeight="1">
      <c r="D2" s="94" t="s">
        <v>0</v>
      </c>
      <c r="E2" s="94"/>
      <c r="F2" s="94"/>
      <c r="G2" s="94"/>
      <c r="H2" s="94"/>
      <c r="I2" s="94"/>
    </row>
    <row r="3" spans="1:9" ht="15" customHeight="1">
      <c r="D3" s="95" t="s">
        <v>55</v>
      </c>
      <c r="E3" s="95"/>
      <c r="F3" s="95"/>
      <c r="G3" s="95"/>
      <c r="H3" s="95"/>
      <c r="I3" s="1"/>
    </row>
    <row r="4" spans="1:9" ht="15" customHeight="1">
      <c r="D4" s="96" t="s">
        <v>56</v>
      </c>
      <c r="E4" s="96"/>
      <c r="F4" s="96"/>
      <c r="G4" s="96"/>
      <c r="H4" s="96"/>
      <c r="I4" s="1"/>
    </row>
    <row r="7" spans="1:9" s="2" customFormat="1" ht="15.75">
      <c r="A7" s="3" t="s">
        <v>64</v>
      </c>
      <c r="B7" s="3"/>
      <c r="C7" s="3"/>
      <c r="D7" s="3"/>
      <c r="E7" s="3"/>
      <c r="F7" s="3"/>
      <c r="G7" s="7"/>
      <c r="H7" s="7"/>
    </row>
    <row r="8" spans="1:9" ht="30">
      <c r="A8" s="12" t="s">
        <v>1</v>
      </c>
      <c r="B8" s="93" t="s">
        <v>11</v>
      </c>
      <c r="C8" s="93"/>
      <c r="D8" s="93"/>
      <c r="E8" s="93"/>
      <c r="F8" s="93"/>
      <c r="G8" s="99" t="s">
        <v>128</v>
      </c>
      <c r="H8" s="100"/>
      <c r="I8" s="5" t="s">
        <v>2</v>
      </c>
    </row>
    <row r="9" spans="1:9">
      <c r="A9" s="6">
        <v>636</v>
      </c>
      <c r="B9" s="64" t="s">
        <v>3</v>
      </c>
      <c r="C9" s="64"/>
      <c r="D9" s="64"/>
      <c r="E9" s="64"/>
      <c r="F9" s="64"/>
      <c r="G9" s="97">
        <v>0</v>
      </c>
      <c r="H9" s="97"/>
      <c r="I9" s="10">
        <f>I10</f>
        <v>97555</v>
      </c>
    </row>
    <row r="10" spans="1:9">
      <c r="A10" s="4">
        <v>6361</v>
      </c>
      <c r="B10" s="62" t="s">
        <v>3</v>
      </c>
      <c r="C10" s="62"/>
      <c r="D10" s="62"/>
      <c r="E10" s="62"/>
      <c r="F10" s="62"/>
      <c r="G10" s="98">
        <v>0</v>
      </c>
      <c r="H10" s="98"/>
      <c r="I10" s="9">
        <v>97555</v>
      </c>
    </row>
    <row r="11" spans="1:9">
      <c r="A11" s="6">
        <v>64</v>
      </c>
      <c r="B11" s="77" t="s">
        <v>60</v>
      </c>
      <c r="C11" s="78"/>
      <c r="D11" s="78"/>
      <c r="E11" s="78"/>
      <c r="F11" s="79"/>
      <c r="G11" s="69">
        <v>0</v>
      </c>
      <c r="H11" s="70"/>
      <c r="I11" s="16">
        <f>I12+I13+I14</f>
        <v>0</v>
      </c>
    </row>
    <row r="12" spans="1:9">
      <c r="A12" s="4">
        <v>6413</v>
      </c>
      <c r="B12" s="66" t="s">
        <v>61</v>
      </c>
      <c r="C12" s="67"/>
      <c r="D12" s="67"/>
      <c r="E12" s="67"/>
      <c r="F12" s="68"/>
      <c r="G12" s="69">
        <v>0</v>
      </c>
      <c r="H12" s="70"/>
      <c r="I12" s="17">
        <v>0</v>
      </c>
    </row>
    <row r="13" spans="1:9">
      <c r="A13" s="4">
        <v>6415</v>
      </c>
      <c r="B13" s="66" t="s">
        <v>62</v>
      </c>
      <c r="C13" s="67"/>
      <c r="D13" s="67"/>
      <c r="E13" s="67"/>
      <c r="F13" s="68"/>
      <c r="G13" s="69">
        <v>0</v>
      </c>
      <c r="H13" s="70"/>
      <c r="I13" s="17">
        <v>0</v>
      </c>
    </row>
    <row r="14" spans="1:9">
      <c r="A14" s="4">
        <v>6831</v>
      </c>
      <c r="B14" s="66" t="s">
        <v>63</v>
      </c>
      <c r="C14" s="67"/>
      <c r="D14" s="67"/>
      <c r="E14" s="67"/>
      <c r="F14" s="68"/>
      <c r="G14" s="69">
        <v>0</v>
      </c>
      <c r="H14" s="70"/>
      <c r="I14" s="17">
        <v>0</v>
      </c>
    </row>
    <row r="15" spans="1:9">
      <c r="A15" s="6">
        <v>661</v>
      </c>
      <c r="B15" s="64" t="s">
        <v>4</v>
      </c>
      <c r="C15" s="64"/>
      <c r="D15" s="64"/>
      <c r="E15" s="64"/>
      <c r="F15" s="64"/>
      <c r="G15" s="97">
        <f>G16+G17</f>
        <v>290000</v>
      </c>
      <c r="H15" s="97"/>
      <c r="I15" s="10">
        <f>I16+I17</f>
        <v>290000</v>
      </c>
    </row>
    <row r="16" spans="1:9">
      <c r="A16" s="4">
        <v>6614</v>
      </c>
      <c r="B16" s="62" t="s">
        <v>6</v>
      </c>
      <c r="C16" s="62"/>
      <c r="D16" s="62"/>
      <c r="E16" s="62"/>
      <c r="F16" s="62"/>
      <c r="G16" s="98">
        <v>90000</v>
      </c>
      <c r="H16" s="98"/>
      <c r="I16" s="58">
        <v>90000</v>
      </c>
    </row>
    <row r="17" spans="1:9">
      <c r="A17" s="4">
        <v>6615</v>
      </c>
      <c r="B17" s="62" t="s">
        <v>5</v>
      </c>
      <c r="C17" s="62"/>
      <c r="D17" s="62"/>
      <c r="E17" s="62"/>
      <c r="F17" s="62"/>
      <c r="G17" s="98">
        <v>200000</v>
      </c>
      <c r="H17" s="98"/>
      <c r="I17" s="58">
        <v>200000</v>
      </c>
    </row>
    <row r="18" spans="1:9">
      <c r="A18" s="6">
        <v>671</v>
      </c>
      <c r="B18" s="64" t="s">
        <v>7</v>
      </c>
      <c r="C18" s="64"/>
      <c r="D18" s="64"/>
      <c r="E18" s="64"/>
      <c r="F18" s="64"/>
      <c r="G18" s="97">
        <f>G19+G20+G21</f>
        <v>2978630</v>
      </c>
      <c r="H18" s="97"/>
      <c r="I18" s="59">
        <f>I19+I20+I21</f>
        <v>2978630</v>
      </c>
    </row>
    <row r="19" spans="1:9">
      <c r="A19" s="11">
        <v>6711</v>
      </c>
      <c r="B19" s="66" t="s">
        <v>59</v>
      </c>
      <c r="C19" s="72"/>
      <c r="D19" s="72"/>
      <c r="E19" s="72"/>
      <c r="F19" s="73"/>
      <c r="G19" s="74">
        <v>1919500</v>
      </c>
      <c r="H19" s="75"/>
      <c r="I19" s="15">
        <v>1919500</v>
      </c>
    </row>
    <row r="20" spans="1:9">
      <c r="A20" s="11">
        <v>6711</v>
      </c>
      <c r="B20" s="62" t="s">
        <v>8</v>
      </c>
      <c r="C20" s="62"/>
      <c r="D20" s="62"/>
      <c r="E20" s="62"/>
      <c r="F20" s="62"/>
      <c r="G20" s="74">
        <v>754920</v>
      </c>
      <c r="H20" s="75"/>
      <c r="I20" s="10">
        <v>754920</v>
      </c>
    </row>
    <row r="21" spans="1:9">
      <c r="A21" s="4">
        <v>6711</v>
      </c>
      <c r="B21" s="62" t="s">
        <v>53</v>
      </c>
      <c r="C21" s="62"/>
      <c r="D21" s="62"/>
      <c r="E21" s="62"/>
      <c r="F21" s="62"/>
      <c r="G21" s="98">
        <v>304210</v>
      </c>
      <c r="H21" s="98"/>
      <c r="I21" s="10">
        <v>304210</v>
      </c>
    </row>
    <row r="22" spans="1:9">
      <c r="A22" s="4">
        <v>9221</v>
      </c>
      <c r="B22" s="66" t="s">
        <v>129</v>
      </c>
      <c r="C22" s="67"/>
      <c r="D22" s="67"/>
      <c r="E22" s="67"/>
      <c r="F22" s="68"/>
      <c r="G22" s="101">
        <v>0</v>
      </c>
      <c r="H22" s="102"/>
      <c r="I22" s="51">
        <v>4275</v>
      </c>
    </row>
    <row r="23" spans="1:9">
      <c r="A23" s="92" t="s">
        <v>9</v>
      </c>
      <c r="B23" s="92"/>
      <c r="C23" s="92"/>
      <c r="D23" s="92"/>
      <c r="E23" s="92"/>
      <c r="F23" s="92"/>
      <c r="G23" s="61">
        <f>G9+G15+G18</f>
        <v>3268630</v>
      </c>
      <c r="H23" s="61"/>
      <c r="I23" s="57">
        <f>I9+I11+I15+I18+I22</f>
        <v>3370460</v>
      </c>
    </row>
    <row r="24" spans="1:9" ht="30">
      <c r="A24" s="12" t="s">
        <v>10</v>
      </c>
      <c r="B24" s="93" t="s">
        <v>11</v>
      </c>
      <c r="C24" s="93"/>
      <c r="D24" s="93"/>
      <c r="E24" s="93"/>
      <c r="F24" s="93"/>
      <c r="G24" s="99" t="s">
        <v>128</v>
      </c>
      <c r="H24" s="100"/>
      <c r="I24" s="5" t="s">
        <v>2</v>
      </c>
    </row>
    <row r="25" spans="1:9">
      <c r="A25" s="6">
        <v>3</v>
      </c>
      <c r="B25" s="64" t="s">
        <v>12</v>
      </c>
      <c r="C25" s="64"/>
      <c r="D25" s="64"/>
      <c r="E25" s="64"/>
      <c r="F25" s="64"/>
      <c r="G25" s="98">
        <f>G26+G33+G59</f>
        <v>2987123</v>
      </c>
      <c r="H25" s="98"/>
      <c r="I25" s="15">
        <f>I26+I33+I59</f>
        <v>3006698</v>
      </c>
    </row>
    <row r="26" spans="1:9">
      <c r="A26" s="6">
        <v>31</v>
      </c>
      <c r="B26" s="64" t="s">
        <v>13</v>
      </c>
      <c r="C26" s="64"/>
      <c r="D26" s="64"/>
      <c r="E26" s="64"/>
      <c r="F26" s="64"/>
      <c r="G26" s="91">
        <f>G27+G29+G30</f>
        <v>1986100</v>
      </c>
      <c r="H26" s="91"/>
      <c r="I26" s="15">
        <f>I27+I29+I30</f>
        <v>1976300</v>
      </c>
    </row>
    <row r="27" spans="1:9">
      <c r="A27" s="6">
        <v>311</v>
      </c>
      <c r="B27" s="64" t="s">
        <v>14</v>
      </c>
      <c r="C27" s="64"/>
      <c r="D27" s="64"/>
      <c r="E27" s="64"/>
      <c r="F27" s="64"/>
      <c r="G27" s="91">
        <f>G28</f>
        <v>1650000</v>
      </c>
      <c r="H27" s="91"/>
      <c r="I27" s="15">
        <f>I28</f>
        <v>1650000</v>
      </c>
    </row>
    <row r="28" spans="1:9">
      <c r="A28" s="4">
        <v>3111</v>
      </c>
      <c r="B28" s="62" t="s">
        <v>15</v>
      </c>
      <c r="C28" s="62"/>
      <c r="D28" s="62"/>
      <c r="E28" s="62"/>
      <c r="F28" s="62"/>
      <c r="G28" s="85">
        <v>1650000</v>
      </c>
      <c r="H28" s="85"/>
      <c r="I28" s="14">
        <v>1650000</v>
      </c>
    </row>
    <row r="29" spans="1:9">
      <c r="A29" s="6">
        <v>312</v>
      </c>
      <c r="B29" s="64" t="s">
        <v>16</v>
      </c>
      <c r="C29" s="64"/>
      <c r="D29" s="64"/>
      <c r="E29" s="64"/>
      <c r="F29" s="64"/>
      <c r="G29" s="85">
        <v>68000</v>
      </c>
      <c r="H29" s="85"/>
      <c r="I29" s="56">
        <v>66800</v>
      </c>
    </row>
    <row r="30" spans="1:9">
      <c r="A30" s="6">
        <v>313</v>
      </c>
      <c r="B30" s="64" t="s">
        <v>17</v>
      </c>
      <c r="C30" s="64"/>
      <c r="D30" s="64"/>
      <c r="E30" s="64"/>
      <c r="F30" s="64"/>
      <c r="G30" s="91">
        <f>G31+G32</f>
        <v>268100</v>
      </c>
      <c r="H30" s="91"/>
      <c r="I30" s="15">
        <f>I31+I32</f>
        <v>259500</v>
      </c>
    </row>
    <row r="31" spans="1:9">
      <c r="A31" s="4">
        <v>3132</v>
      </c>
      <c r="B31" s="62" t="s">
        <v>18</v>
      </c>
      <c r="C31" s="62"/>
      <c r="D31" s="62"/>
      <c r="E31" s="62"/>
      <c r="F31" s="62"/>
      <c r="G31" s="85">
        <v>237750</v>
      </c>
      <c r="H31" s="85"/>
      <c r="I31" s="14">
        <v>230000</v>
      </c>
    </row>
    <row r="32" spans="1:9">
      <c r="A32" s="4">
        <v>3133</v>
      </c>
      <c r="B32" s="62" t="s">
        <v>19</v>
      </c>
      <c r="C32" s="62"/>
      <c r="D32" s="62"/>
      <c r="E32" s="62"/>
      <c r="F32" s="62"/>
      <c r="G32" s="85">
        <v>30350</v>
      </c>
      <c r="H32" s="85"/>
      <c r="I32" s="14">
        <v>29500</v>
      </c>
    </row>
    <row r="33" spans="1:9">
      <c r="A33" s="6">
        <v>32</v>
      </c>
      <c r="B33" s="64" t="s">
        <v>20</v>
      </c>
      <c r="C33" s="64"/>
      <c r="D33" s="64"/>
      <c r="E33" s="64"/>
      <c r="F33" s="64"/>
      <c r="G33" s="91">
        <f>G34+G38+G42+G52+G54</f>
        <v>994023</v>
      </c>
      <c r="H33" s="91"/>
      <c r="I33" s="15">
        <f>I34+I38+I42+I52+I54</f>
        <v>1023398</v>
      </c>
    </row>
    <row r="34" spans="1:9">
      <c r="A34" s="6">
        <v>321</v>
      </c>
      <c r="B34" s="64" t="s">
        <v>21</v>
      </c>
      <c r="C34" s="64"/>
      <c r="D34" s="64"/>
      <c r="E34" s="64"/>
      <c r="F34" s="64"/>
      <c r="G34" s="91">
        <f>G35+G36+G37</f>
        <v>92700</v>
      </c>
      <c r="H34" s="91"/>
      <c r="I34" s="15">
        <f>I35+I36+I37</f>
        <v>95200</v>
      </c>
    </row>
    <row r="35" spans="1:9">
      <c r="A35" s="4">
        <v>3211</v>
      </c>
      <c r="B35" s="62" t="s">
        <v>22</v>
      </c>
      <c r="C35" s="62"/>
      <c r="D35" s="62"/>
      <c r="E35" s="62"/>
      <c r="F35" s="62"/>
      <c r="G35" s="85">
        <v>11700</v>
      </c>
      <c r="H35" s="85"/>
      <c r="I35" s="14">
        <v>11700</v>
      </c>
    </row>
    <row r="36" spans="1:9">
      <c r="A36" s="4">
        <v>3212</v>
      </c>
      <c r="B36" s="62" t="s">
        <v>23</v>
      </c>
      <c r="C36" s="62"/>
      <c r="D36" s="62"/>
      <c r="E36" s="62"/>
      <c r="F36" s="62"/>
      <c r="G36" s="85">
        <v>68000</v>
      </c>
      <c r="H36" s="85"/>
      <c r="I36" s="14">
        <v>68000</v>
      </c>
    </row>
    <row r="37" spans="1:9">
      <c r="A37" s="4">
        <v>3213</v>
      </c>
      <c r="B37" s="62" t="s">
        <v>24</v>
      </c>
      <c r="C37" s="62"/>
      <c r="D37" s="62"/>
      <c r="E37" s="62"/>
      <c r="F37" s="62"/>
      <c r="G37" s="85">
        <v>13000</v>
      </c>
      <c r="H37" s="85"/>
      <c r="I37" s="14">
        <v>15500</v>
      </c>
    </row>
    <row r="38" spans="1:9">
      <c r="A38" s="6">
        <v>322</v>
      </c>
      <c r="B38" s="64" t="s">
        <v>25</v>
      </c>
      <c r="C38" s="64"/>
      <c r="D38" s="64"/>
      <c r="E38" s="64"/>
      <c r="F38" s="64"/>
      <c r="G38" s="91">
        <f>G39+G40+G41</f>
        <v>131660</v>
      </c>
      <c r="H38" s="91"/>
      <c r="I38" s="15">
        <f>I39+I40+I41</f>
        <v>128660</v>
      </c>
    </row>
    <row r="39" spans="1:9">
      <c r="A39" s="4">
        <v>3221</v>
      </c>
      <c r="B39" s="62" t="s">
        <v>57</v>
      </c>
      <c r="C39" s="62"/>
      <c r="D39" s="62"/>
      <c r="E39" s="62"/>
      <c r="F39" s="62"/>
      <c r="G39" s="85">
        <v>90000</v>
      </c>
      <c r="H39" s="85"/>
      <c r="I39" s="14">
        <v>90000</v>
      </c>
    </row>
    <row r="40" spans="1:9">
      <c r="A40" s="4">
        <v>3223</v>
      </c>
      <c r="B40" s="62" t="s">
        <v>26</v>
      </c>
      <c r="C40" s="62"/>
      <c r="D40" s="62"/>
      <c r="E40" s="62"/>
      <c r="F40" s="62"/>
      <c r="G40" s="85">
        <v>39660</v>
      </c>
      <c r="H40" s="85"/>
      <c r="I40" s="14">
        <v>36660</v>
      </c>
    </row>
    <row r="41" spans="1:9">
      <c r="A41" s="4">
        <v>3225</v>
      </c>
      <c r="B41" s="62" t="s">
        <v>27</v>
      </c>
      <c r="C41" s="62"/>
      <c r="D41" s="62"/>
      <c r="E41" s="62"/>
      <c r="F41" s="62"/>
      <c r="G41" s="85">
        <v>2000</v>
      </c>
      <c r="H41" s="85"/>
      <c r="I41" s="14">
        <v>2000</v>
      </c>
    </row>
    <row r="42" spans="1:9">
      <c r="A42" s="6">
        <v>323</v>
      </c>
      <c r="B42" s="64" t="s">
        <v>28</v>
      </c>
      <c r="C42" s="64"/>
      <c r="D42" s="64"/>
      <c r="E42" s="64"/>
      <c r="F42" s="64"/>
      <c r="G42" s="91">
        <f>G43+G44+G45+G46+G47+G48+G49+G50+G51</f>
        <v>722663</v>
      </c>
      <c r="H42" s="91"/>
      <c r="I42" s="15">
        <f>I43+I44+I45+I46+I47+I48+I49+I50+I51</f>
        <v>747538</v>
      </c>
    </row>
    <row r="43" spans="1:9">
      <c r="A43" s="4">
        <v>3231</v>
      </c>
      <c r="B43" s="62" t="s">
        <v>29</v>
      </c>
      <c r="C43" s="62"/>
      <c r="D43" s="62"/>
      <c r="E43" s="62"/>
      <c r="F43" s="62"/>
      <c r="G43" s="85">
        <v>33900</v>
      </c>
      <c r="H43" s="85"/>
      <c r="I43" s="14">
        <v>35000</v>
      </c>
    </row>
    <row r="44" spans="1:9">
      <c r="A44" s="4">
        <v>3232</v>
      </c>
      <c r="B44" s="62" t="s">
        <v>30</v>
      </c>
      <c r="C44" s="62"/>
      <c r="D44" s="62"/>
      <c r="E44" s="62"/>
      <c r="F44" s="62"/>
      <c r="G44" s="85">
        <v>10500</v>
      </c>
      <c r="H44" s="85"/>
      <c r="I44" s="14">
        <v>10500</v>
      </c>
    </row>
    <row r="45" spans="1:9">
      <c r="A45" s="4">
        <v>3233</v>
      </c>
      <c r="B45" s="62" t="s">
        <v>31</v>
      </c>
      <c r="C45" s="62"/>
      <c r="D45" s="62"/>
      <c r="E45" s="62"/>
      <c r="F45" s="62"/>
      <c r="G45" s="85">
        <v>30000</v>
      </c>
      <c r="H45" s="85"/>
      <c r="I45" s="14">
        <v>22000</v>
      </c>
    </row>
    <row r="46" spans="1:9">
      <c r="A46" s="4">
        <v>3234</v>
      </c>
      <c r="B46" s="62" t="s">
        <v>32</v>
      </c>
      <c r="C46" s="62"/>
      <c r="D46" s="62"/>
      <c r="E46" s="62"/>
      <c r="F46" s="62"/>
      <c r="G46" s="85">
        <v>100000</v>
      </c>
      <c r="H46" s="85"/>
      <c r="I46" s="14">
        <v>100000</v>
      </c>
    </row>
    <row r="47" spans="1:9">
      <c r="A47" s="4">
        <v>3235</v>
      </c>
      <c r="B47" s="66" t="s">
        <v>54</v>
      </c>
      <c r="C47" s="67"/>
      <c r="D47" s="67"/>
      <c r="E47" s="67"/>
      <c r="F47" s="68"/>
      <c r="G47" s="86">
        <v>2000</v>
      </c>
      <c r="H47" s="87"/>
      <c r="I47" s="14">
        <v>2000</v>
      </c>
    </row>
    <row r="48" spans="1:9">
      <c r="A48" s="4">
        <v>3236</v>
      </c>
      <c r="B48" s="88" t="s">
        <v>130</v>
      </c>
      <c r="C48" s="89"/>
      <c r="D48" s="89"/>
      <c r="E48" s="89"/>
      <c r="F48" s="90"/>
      <c r="G48" s="86">
        <v>6000</v>
      </c>
      <c r="H48" s="87"/>
      <c r="I48" s="52">
        <v>6000</v>
      </c>
    </row>
    <row r="49" spans="1:9">
      <c r="A49" s="4">
        <v>3237</v>
      </c>
      <c r="B49" s="62" t="s">
        <v>33</v>
      </c>
      <c r="C49" s="62"/>
      <c r="D49" s="62"/>
      <c r="E49" s="62"/>
      <c r="F49" s="62"/>
      <c r="G49" s="84">
        <v>488660</v>
      </c>
      <c r="H49" s="84"/>
      <c r="I49" s="14">
        <v>513460</v>
      </c>
    </row>
    <row r="50" spans="1:9">
      <c r="A50" s="4">
        <v>3238</v>
      </c>
      <c r="B50" s="62" t="s">
        <v>34</v>
      </c>
      <c r="C50" s="62"/>
      <c r="D50" s="62"/>
      <c r="E50" s="62"/>
      <c r="F50" s="62"/>
      <c r="G50" s="84">
        <v>1000</v>
      </c>
      <c r="H50" s="84"/>
      <c r="I50" s="14">
        <v>1000</v>
      </c>
    </row>
    <row r="51" spans="1:9">
      <c r="A51" s="4">
        <v>3239</v>
      </c>
      <c r="B51" s="62" t="s">
        <v>35</v>
      </c>
      <c r="C51" s="62"/>
      <c r="D51" s="62"/>
      <c r="E51" s="62"/>
      <c r="F51" s="62"/>
      <c r="G51" s="84">
        <v>50603</v>
      </c>
      <c r="H51" s="84"/>
      <c r="I51" s="14">
        <v>57578</v>
      </c>
    </row>
    <row r="52" spans="1:9">
      <c r="A52" s="6">
        <v>324</v>
      </c>
      <c r="B52" s="64" t="s">
        <v>36</v>
      </c>
      <c r="C52" s="64"/>
      <c r="D52" s="64"/>
      <c r="E52" s="64"/>
      <c r="F52" s="64"/>
      <c r="G52" s="65">
        <f>G53</f>
        <v>3000</v>
      </c>
      <c r="H52" s="65"/>
      <c r="I52" s="15">
        <f>I53</f>
        <v>3000</v>
      </c>
    </row>
    <row r="53" spans="1:9">
      <c r="A53" s="4">
        <v>3241</v>
      </c>
      <c r="B53" s="62" t="s">
        <v>37</v>
      </c>
      <c r="C53" s="62"/>
      <c r="D53" s="62"/>
      <c r="E53" s="62"/>
      <c r="F53" s="62"/>
      <c r="G53" s="63">
        <v>3000</v>
      </c>
      <c r="H53" s="63"/>
      <c r="I53" s="14">
        <v>3000</v>
      </c>
    </row>
    <row r="54" spans="1:9">
      <c r="A54" s="4">
        <v>329</v>
      </c>
      <c r="B54" s="62" t="s">
        <v>38</v>
      </c>
      <c r="C54" s="62"/>
      <c r="D54" s="62"/>
      <c r="E54" s="62"/>
      <c r="F54" s="62"/>
      <c r="G54" s="65">
        <f>G55+G56+G57+G58</f>
        <v>44000</v>
      </c>
      <c r="H54" s="65"/>
      <c r="I54" s="15">
        <f>I55+I56+I57+I58</f>
        <v>49000</v>
      </c>
    </row>
    <row r="55" spans="1:9">
      <c r="A55" s="4">
        <v>3292</v>
      </c>
      <c r="B55" s="62" t="s">
        <v>39</v>
      </c>
      <c r="C55" s="62"/>
      <c r="D55" s="62"/>
      <c r="E55" s="62"/>
      <c r="F55" s="62"/>
      <c r="G55" s="63">
        <v>11000</v>
      </c>
      <c r="H55" s="63"/>
      <c r="I55" s="14">
        <v>16000</v>
      </c>
    </row>
    <row r="56" spans="1:9">
      <c r="A56" s="4">
        <v>3293</v>
      </c>
      <c r="B56" s="62" t="s">
        <v>40</v>
      </c>
      <c r="C56" s="62"/>
      <c r="D56" s="62"/>
      <c r="E56" s="62"/>
      <c r="F56" s="62"/>
      <c r="G56" s="63">
        <v>3000</v>
      </c>
      <c r="H56" s="63"/>
      <c r="I56" s="14">
        <v>3000</v>
      </c>
    </row>
    <row r="57" spans="1:9">
      <c r="A57" s="4">
        <v>3294</v>
      </c>
      <c r="B57" s="62" t="s">
        <v>41</v>
      </c>
      <c r="C57" s="62"/>
      <c r="D57" s="62"/>
      <c r="E57" s="62"/>
      <c r="F57" s="62"/>
      <c r="G57" s="63">
        <v>26000</v>
      </c>
      <c r="H57" s="63"/>
      <c r="I57" s="14">
        <v>26000</v>
      </c>
    </row>
    <row r="58" spans="1:9">
      <c r="A58" s="4">
        <v>3299</v>
      </c>
      <c r="B58" s="62" t="s">
        <v>38</v>
      </c>
      <c r="C58" s="62"/>
      <c r="D58" s="62"/>
      <c r="E58" s="62"/>
      <c r="F58" s="62"/>
      <c r="G58" s="63">
        <v>4000</v>
      </c>
      <c r="H58" s="63"/>
      <c r="I58" s="14">
        <v>4000</v>
      </c>
    </row>
    <row r="59" spans="1:9">
      <c r="A59" s="6">
        <v>34</v>
      </c>
      <c r="B59" s="64" t="s">
        <v>42</v>
      </c>
      <c r="C59" s="64"/>
      <c r="D59" s="64"/>
      <c r="E59" s="64"/>
      <c r="F59" s="64"/>
      <c r="G59" s="76">
        <f>G60</f>
        <v>7000</v>
      </c>
      <c r="H59" s="76"/>
      <c r="I59" s="15">
        <f>I60</f>
        <v>7000</v>
      </c>
    </row>
    <row r="60" spans="1:9">
      <c r="A60" s="6">
        <v>343</v>
      </c>
      <c r="B60" s="77" t="s">
        <v>44</v>
      </c>
      <c r="C60" s="78"/>
      <c r="D60" s="78"/>
      <c r="E60" s="78"/>
      <c r="F60" s="79"/>
      <c r="G60" s="82">
        <f>G61</f>
        <v>7000</v>
      </c>
      <c r="H60" s="83"/>
      <c r="I60" s="15">
        <f>I61+I62</f>
        <v>7000</v>
      </c>
    </row>
    <row r="61" spans="1:9">
      <c r="A61" s="4">
        <v>3431</v>
      </c>
      <c r="B61" s="62" t="s">
        <v>43</v>
      </c>
      <c r="C61" s="62"/>
      <c r="D61" s="62"/>
      <c r="E61" s="62"/>
      <c r="F61" s="62"/>
      <c r="G61" s="63">
        <v>7000</v>
      </c>
      <c r="H61" s="63"/>
      <c r="I61" s="14">
        <v>7000</v>
      </c>
    </row>
    <row r="62" spans="1:9">
      <c r="A62" s="4">
        <v>3432</v>
      </c>
      <c r="B62" s="66" t="s">
        <v>58</v>
      </c>
      <c r="C62" s="67"/>
      <c r="D62" s="67"/>
      <c r="E62" s="67"/>
      <c r="F62" s="68"/>
      <c r="G62" s="69">
        <v>0</v>
      </c>
      <c r="H62" s="70"/>
      <c r="I62" s="14">
        <v>0</v>
      </c>
    </row>
    <row r="63" spans="1:9">
      <c r="A63" s="4">
        <v>4</v>
      </c>
      <c r="B63" s="77" t="s">
        <v>133</v>
      </c>
      <c r="C63" s="78"/>
      <c r="D63" s="78"/>
      <c r="E63" s="78"/>
      <c r="F63" s="79"/>
      <c r="G63" s="80">
        <f>G64+G68</f>
        <v>281507</v>
      </c>
      <c r="H63" s="81"/>
      <c r="I63" s="54">
        <f>I64+I68</f>
        <v>363762</v>
      </c>
    </row>
    <row r="64" spans="1:9">
      <c r="A64" s="6">
        <v>41</v>
      </c>
      <c r="B64" s="64" t="s">
        <v>45</v>
      </c>
      <c r="C64" s="64"/>
      <c r="D64" s="64"/>
      <c r="E64" s="64"/>
      <c r="F64" s="64"/>
      <c r="G64" s="65">
        <f>G65</f>
        <v>276007</v>
      </c>
      <c r="H64" s="65"/>
      <c r="I64" s="54">
        <f>I65</f>
        <v>282207</v>
      </c>
    </row>
    <row r="65" spans="1:9">
      <c r="A65" s="6">
        <v>412</v>
      </c>
      <c r="B65" s="64" t="s">
        <v>131</v>
      </c>
      <c r="C65" s="64"/>
      <c r="D65" s="64"/>
      <c r="E65" s="64"/>
      <c r="F65" s="64"/>
      <c r="G65" s="65">
        <f>G66+G67</f>
        <v>276007</v>
      </c>
      <c r="H65" s="65"/>
      <c r="I65" s="53">
        <f>I66+I67</f>
        <v>282207</v>
      </c>
    </row>
    <row r="66" spans="1:9">
      <c r="A66" s="6">
        <v>4123</v>
      </c>
      <c r="B66" s="71" t="s">
        <v>134</v>
      </c>
      <c r="C66" s="72"/>
      <c r="D66" s="72"/>
      <c r="E66" s="72"/>
      <c r="F66" s="73"/>
      <c r="G66" s="74">
        <v>0</v>
      </c>
      <c r="H66" s="75"/>
      <c r="I66" s="56">
        <v>6200</v>
      </c>
    </row>
    <row r="67" spans="1:9">
      <c r="A67" s="4">
        <v>4124</v>
      </c>
      <c r="B67" s="66" t="s">
        <v>132</v>
      </c>
      <c r="C67" s="67"/>
      <c r="D67" s="67"/>
      <c r="E67" s="67"/>
      <c r="F67" s="68"/>
      <c r="G67" s="63">
        <v>276007</v>
      </c>
      <c r="H67" s="63"/>
      <c r="I67" s="52">
        <v>276007</v>
      </c>
    </row>
    <row r="68" spans="1:9">
      <c r="A68" s="6">
        <v>42</v>
      </c>
      <c r="B68" s="64" t="s">
        <v>45</v>
      </c>
      <c r="C68" s="64"/>
      <c r="D68" s="64"/>
      <c r="E68" s="64"/>
      <c r="F68" s="64"/>
      <c r="G68" s="65">
        <f>G69</f>
        <v>5500</v>
      </c>
      <c r="H68" s="65"/>
      <c r="I68" s="15">
        <f>I69</f>
        <v>81555</v>
      </c>
    </row>
    <row r="69" spans="1:9">
      <c r="A69" s="6">
        <v>422</v>
      </c>
      <c r="B69" s="64" t="s">
        <v>46</v>
      </c>
      <c r="C69" s="64"/>
      <c r="D69" s="64"/>
      <c r="E69" s="64"/>
      <c r="F69" s="64"/>
      <c r="G69" s="65">
        <f>G70+G71+G72+G73</f>
        <v>5500</v>
      </c>
      <c r="H69" s="65"/>
      <c r="I69" s="15">
        <f>I70+I71+I72+I73</f>
        <v>81555</v>
      </c>
    </row>
    <row r="70" spans="1:9">
      <c r="A70" s="4">
        <v>4221</v>
      </c>
      <c r="B70" s="62" t="s">
        <v>47</v>
      </c>
      <c r="C70" s="62"/>
      <c r="D70" s="62"/>
      <c r="E70" s="62"/>
      <c r="F70" s="62"/>
      <c r="G70" s="63">
        <v>5500</v>
      </c>
      <c r="H70" s="63"/>
      <c r="I70" s="14">
        <v>58125</v>
      </c>
    </row>
    <row r="71" spans="1:9">
      <c r="A71" s="4">
        <v>4222</v>
      </c>
      <c r="B71" s="62" t="s">
        <v>48</v>
      </c>
      <c r="C71" s="62"/>
      <c r="D71" s="62"/>
      <c r="E71" s="62"/>
      <c r="F71" s="62"/>
      <c r="G71" s="63">
        <v>0</v>
      </c>
      <c r="H71" s="63"/>
      <c r="I71" s="14">
        <v>13018</v>
      </c>
    </row>
    <row r="72" spans="1:9">
      <c r="A72" s="4">
        <v>4223</v>
      </c>
      <c r="B72" s="62" t="s">
        <v>49</v>
      </c>
      <c r="C72" s="62"/>
      <c r="D72" s="62"/>
      <c r="E72" s="62"/>
      <c r="F72" s="62"/>
      <c r="G72" s="63">
        <v>0</v>
      </c>
      <c r="H72" s="63"/>
      <c r="I72" s="14">
        <v>0</v>
      </c>
    </row>
    <row r="73" spans="1:9">
      <c r="A73" s="4">
        <v>4262</v>
      </c>
      <c r="B73" s="62" t="s">
        <v>50</v>
      </c>
      <c r="C73" s="62"/>
      <c r="D73" s="62"/>
      <c r="E73" s="62"/>
      <c r="F73" s="62"/>
      <c r="G73" s="63">
        <v>0</v>
      </c>
      <c r="H73" s="63"/>
      <c r="I73" s="14">
        <v>10412</v>
      </c>
    </row>
    <row r="74" spans="1:9">
      <c r="A74" s="13" t="s">
        <v>51</v>
      </c>
      <c r="B74" s="60" t="s">
        <v>52</v>
      </c>
      <c r="C74" s="60"/>
      <c r="D74" s="60"/>
      <c r="E74" s="60"/>
      <c r="F74" s="60"/>
      <c r="G74" s="61">
        <f>G25+G63</f>
        <v>3268630</v>
      </c>
      <c r="H74" s="61"/>
      <c r="I74" s="57">
        <f>I25+I63</f>
        <v>3370460</v>
      </c>
    </row>
    <row r="75" spans="1:9">
      <c r="G75"/>
      <c r="H75"/>
    </row>
    <row r="76" spans="1:9">
      <c r="G76"/>
      <c r="H76"/>
    </row>
  </sheetData>
  <mergeCells count="137">
    <mergeCell ref="B17:F17"/>
    <mergeCell ref="B18:F18"/>
    <mergeCell ref="G24:H24"/>
    <mergeCell ref="G25:H25"/>
    <mergeCell ref="G10:H10"/>
    <mergeCell ref="B11:F11"/>
    <mergeCell ref="B14:F14"/>
    <mergeCell ref="B22:F22"/>
    <mergeCell ref="G22:H22"/>
    <mergeCell ref="B25:F25"/>
    <mergeCell ref="B12:F12"/>
    <mergeCell ref="G11:H11"/>
    <mergeCell ref="G12:H12"/>
    <mergeCell ref="G14:H14"/>
    <mergeCell ref="B13:F13"/>
    <mergeCell ref="G13:H13"/>
    <mergeCell ref="B37:F37"/>
    <mergeCell ref="G37:H37"/>
    <mergeCell ref="B33:F33"/>
    <mergeCell ref="B34:F34"/>
    <mergeCell ref="G32:H32"/>
    <mergeCell ref="G33:H33"/>
    <mergeCell ref="B38:F38"/>
    <mergeCell ref="D2:I2"/>
    <mergeCell ref="D3:H3"/>
    <mergeCell ref="D4:H4"/>
    <mergeCell ref="B8:F8"/>
    <mergeCell ref="G9:H9"/>
    <mergeCell ref="G28:H28"/>
    <mergeCell ref="G15:H15"/>
    <mergeCell ref="G16:H16"/>
    <mergeCell ref="G17:H17"/>
    <mergeCell ref="G18:H18"/>
    <mergeCell ref="G21:H21"/>
    <mergeCell ref="B26:F26"/>
    <mergeCell ref="G8:H8"/>
    <mergeCell ref="B9:F9"/>
    <mergeCell ref="B10:F10"/>
    <mergeCell ref="B15:F15"/>
    <mergeCell ref="B16:F16"/>
    <mergeCell ref="B27:F27"/>
    <mergeCell ref="B28:F28"/>
    <mergeCell ref="B29:F29"/>
    <mergeCell ref="B30:F30"/>
    <mergeCell ref="B31:F31"/>
    <mergeCell ref="B35:F35"/>
    <mergeCell ref="G35:H35"/>
    <mergeCell ref="B36:F36"/>
    <mergeCell ref="G36:H36"/>
    <mergeCell ref="B41:F41"/>
    <mergeCell ref="G41:H41"/>
    <mergeCell ref="B42:F42"/>
    <mergeCell ref="G42:H42"/>
    <mergeCell ref="G38:H38"/>
    <mergeCell ref="B39:F39"/>
    <mergeCell ref="G39:H39"/>
    <mergeCell ref="B19:F19"/>
    <mergeCell ref="B20:F20"/>
    <mergeCell ref="G19:H19"/>
    <mergeCell ref="G20:H20"/>
    <mergeCell ref="G26:H26"/>
    <mergeCell ref="G27:H27"/>
    <mergeCell ref="B21:F21"/>
    <mergeCell ref="G34:H34"/>
    <mergeCell ref="B32:F32"/>
    <mergeCell ref="A23:F23"/>
    <mergeCell ref="B40:F40"/>
    <mergeCell ref="G40:H40"/>
    <mergeCell ref="G23:H23"/>
    <mergeCell ref="G29:H29"/>
    <mergeCell ref="G30:H30"/>
    <mergeCell ref="G31:H31"/>
    <mergeCell ref="B24:F24"/>
    <mergeCell ref="B46:F46"/>
    <mergeCell ref="G46:H46"/>
    <mergeCell ref="B49:F49"/>
    <mergeCell ref="G49:H49"/>
    <mergeCell ref="B50:F50"/>
    <mergeCell ref="G50:H50"/>
    <mergeCell ref="B43:F43"/>
    <mergeCell ref="G43:H43"/>
    <mergeCell ref="B44:F44"/>
    <mergeCell ref="G44:H44"/>
    <mergeCell ref="B45:F45"/>
    <mergeCell ref="G45:H45"/>
    <mergeCell ref="B47:F47"/>
    <mergeCell ref="G47:H47"/>
    <mergeCell ref="B48:F48"/>
    <mergeCell ref="G48:H48"/>
    <mergeCell ref="B54:F54"/>
    <mergeCell ref="G54:H54"/>
    <mergeCell ref="B55:F55"/>
    <mergeCell ref="G55:H55"/>
    <mergeCell ref="B56:F56"/>
    <mergeCell ref="G56:H56"/>
    <mergeCell ref="B51:F51"/>
    <mergeCell ref="G51:H51"/>
    <mergeCell ref="B52:F52"/>
    <mergeCell ref="G52:H52"/>
    <mergeCell ref="B53:F53"/>
    <mergeCell ref="G53:H53"/>
    <mergeCell ref="B57:F57"/>
    <mergeCell ref="G57:H57"/>
    <mergeCell ref="B58:F58"/>
    <mergeCell ref="G58:H58"/>
    <mergeCell ref="B59:F59"/>
    <mergeCell ref="G59:H59"/>
    <mergeCell ref="B64:F64"/>
    <mergeCell ref="B65:F65"/>
    <mergeCell ref="G64:H64"/>
    <mergeCell ref="G65:H65"/>
    <mergeCell ref="B63:F63"/>
    <mergeCell ref="G63:H63"/>
    <mergeCell ref="B60:F60"/>
    <mergeCell ref="G60:H60"/>
    <mergeCell ref="B74:F74"/>
    <mergeCell ref="G74:H74"/>
    <mergeCell ref="B72:F72"/>
    <mergeCell ref="G72:H72"/>
    <mergeCell ref="B61:F61"/>
    <mergeCell ref="G61:H61"/>
    <mergeCell ref="B68:F68"/>
    <mergeCell ref="G68:H68"/>
    <mergeCell ref="B69:F69"/>
    <mergeCell ref="G69:H69"/>
    <mergeCell ref="B62:F62"/>
    <mergeCell ref="G62:H62"/>
    <mergeCell ref="G67:H67"/>
    <mergeCell ref="B67:F67"/>
    <mergeCell ref="B70:F70"/>
    <mergeCell ref="G70:H70"/>
    <mergeCell ref="B71:F71"/>
    <mergeCell ref="G71:H71"/>
    <mergeCell ref="B66:F66"/>
    <mergeCell ref="G66:H66"/>
    <mergeCell ref="B73:F73"/>
    <mergeCell ref="G73:H73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topLeftCell="A25" workbookViewId="0">
      <selection activeCell="E49" sqref="E49"/>
    </sheetView>
  </sheetViews>
  <sheetFormatPr defaultRowHeight="15"/>
  <cols>
    <col min="1" max="1" width="8" customWidth="1"/>
    <col min="2" max="2" width="19.42578125" customWidth="1"/>
    <col min="3" max="3" width="12.5703125" customWidth="1"/>
    <col min="4" max="5" width="11.42578125" customWidth="1"/>
    <col min="6" max="6" width="9.7109375" customWidth="1"/>
    <col min="7" max="7" width="10.28515625" customWidth="1"/>
    <col min="8" max="8" width="12.5703125" customWidth="1"/>
  </cols>
  <sheetData>
    <row r="1" spans="1:9" ht="16.5">
      <c r="A1" s="18"/>
      <c r="B1" s="103" t="s">
        <v>65</v>
      </c>
      <c r="C1" s="103"/>
      <c r="D1" s="103"/>
      <c r="E1" s="103"/>
      <c r="F1" s="103"/>
      <c r="G1" s="103"/>
      <c r="H1" s="104"/>
    </row>
    <row r="2" spans="1:9">
      <c r="A2" s="105" t="s">
        <v>66</v>
      </c>
      <c r="B2" s="105" t="s">
        <v>11</v>
      </c>
      <c r="C2" s="107" t="s">
        <v>67</v>
      </c>
      <c r="D2" s="107" t="s">
        <v>68</v>
      </c>
      <c r="E2" s="107" t="s">
        <v>69</v>
      </c>
      <c r="F2" s="107" t="s">
        <v>117</v>
      </c>
      <c r="G2" s="107" t="s">
        <v>70</v>
      </c>
      <c r="H2" s="107" t="s">
        <v>71</v>
      </c>
    </row>
    <row r="3" spans="1:9" ht="19.5" customHeight="1">
      <c r="A3" s="106"/>
      <c r="B3" s="106"/>
      <c r="C3" s="108"/>
      <c r="D3" s="108"/>
      <c r="E3" s="108"/>
      <c r="F3" s="108"/>
      <c r="G3" s="108"/>
      <c r="H3" s="108"/>
    </row>
    <row r="4" spans="1:9" ht="16.5">
      <c r="A4" s="19"/>
      <c r="B4" s="19" t="s">
        <v>72</v>
      </c>
      <c r="C4" s="20">
        <f>C5+C13+C41+C45+C48</f>
        <v>2674420</v>
      </c>
      <c r="D4" s="21">
        <f>D5+D13+D41+D45+D48</f>
        <v>304210</v>
      </c>
      <c r="E4" s="21">
        <f>E5+E13+E41+E45+E48</f>
        <v>294274.78000000003</v>
      </c>
      <c r="F4" s="38">
        <v>62555</v>
      </c>
      <c r="G4" s="38">
        <f>G5+G13+G41+G45+G48</f>
        <v>35000</v>
      </c>
      <c r="H4" s="21">
        <f>C4+D4+E4+F4+G4</f>
        <v>3370459.7800000003</v>
      </c>
    </row>
    <row r="5" spans="1:9" ht="33">
      <c r="A5" s="22">
        <v>31</v>
      </c>
      <c r="B5" s="22" t="s">
        <v>73</v>
      </c>
      <c r="C5" s="23">
        <f>C6+C7+C9+C11+C12+C8+C10</f>
        <v>1919500</v>
      </c>
      <c r="D5" s="23">
        <f>D6+D7+D9+D11+D12+D8+D10</f>
        <v>0</v>
      </c>
      <c r="E5" s="23">
        <f>E6+E7+E9+E11+E12+E8+E10</f>
        <v>56800</v>
      </c>
      <c r="F5" s="23"/>
      <c r="G5" s="24">
        <f>G6+G7+G8+G9+G10+G11+G12</f>
        <v>0</v>
      </c>
      <c r="H5" s="24">
        <f>H6+H7+H8+H9+H10+H11+H12</f>
        <v>1976300</v>
      </c>
    </row>
    <row r="6" spans="1:9" ht="16.5">
      <c r="A6" s="25">
        <v>3111</v>
      </c>
      <c r="B6" s="26" t="s">
        <v>74</v>
      </c>
      <c r="C6" s="27">
        <v>1600000</v>
      </c>
      <c r="D6" s="27">
        <v>0</v>
      </c>
      <c r="E6" s="27">
        <v>50000</v>
      </c>
      <c r="F6" s="27"/>
      <c r="G6" s="27">
        <v>0</v>
      </c>
      <c r="H6" s="29">
        <f>C6+D6+E6+G6</f>
        <v>1650000</v>
      </c>
    </row>
    <row r="7" spans="1:9" ht="16.5">
      <c r="A7" s="25">
        <v>3113</v>
      </c>
      <c r="B7" s="26" t="s">
        <v>75</v>
      </c>
      <c r="C7" s="28">
        <v>0</v>
      </c>
      <c r="D7" s="29">
        <v>0</v>
      </c>
      <c r="E7" s="28">
        <v>0</v>
      </c>
      <c r="F7" s="28"/>
      <c r="G7" s="28">
        <v>0</v>
      </c>
      <c r="H7" s="29">
        <f t="shared" ref="H7:H12" si="0">C7+D7+E7+G7</f>
        <v>0</v>
      </c>
    </row>
    <row r="8" spans="1:9" ht="16.5">
      <c r="A8" s="25">
        <v>3114</v>
      </c>
      <c r="B8" s="26" t="s">
        <v>76</v>
      </c>
      <c r="C8" s="28">
        <v>0</v>
      </c>
      <c r="D8" s="29">
        <v>0</v>
      </c>
      <c r="E8" s="28">
        <v>0</v>
      </c>
      <c r="F8" s="28"/>
      <c r="G8" s="28">
        <v>0</v>
      </c>
      <c r="H8" s="29">
        <f t="shared" si="0"/>
        <v>0</v>
      </c>
    </row>
    <row r="9" spans="1:9" ht="16.5">
      <c r="A9" s="25">
        <v>3121</v>
      </c>
      <c r="B9" s="26" t="s">
        <v>77</v>
      </c>
      <c r="C9" s="27">
        <v>60000</v>
      </c>
      <c r="D9" s="27">
        <v>0</v>
      </c>
      <c r="E9" s="55">
        <v>6800</v>
      </c>
      <c r="F9" s="27"/>
      <c r="G9" s="27">
        <v>0</v>
      </c>
      <c r="H9" s="29">
        <f t="shared" si="0"/>
        <v>66800</v>
      </c>
    </row>
    <row r="10" spans="1:9" ht="16.5">
      <c r="A10" s="25">
        <v>3131</v>
      </c>
      <c r="B10" s="26" t="s">
        <v>78</v>
      </c>
      <c r="C10" s="28">
        <v>0</v>
      </c>
      <c r="D10" s="29">
        <v>0</v>
      </c>
      <c r="E10" s="28">
        <v>0</v>
      </c>
      <c r="F10" s="28"/>
      <c r="G10" s="28">
        <v>0</v>
      </c>
      <c r="H10" s="29">
        <f t="shared" si="0"/>
        <v>0</v>
      </c>
    </row>
    <row r="11" spans="1:9" ht="16.5">
      <c r="A11" s="25">
        <v>3132</v>
      </c>
      <c r="B11" s="26" t="s">
        <v>79</v>
      </c>
      <c r="C11" s="27">
        <v>230000</v>
      </c>
      <c r="D11" s="27">
        <v>0</v>
      </c>
      <c r="E11" s="47">
        <v>0</v>
      </c>
      <c r="F11" s="27"/>
      <c r="G11" s="27">
        <v>0</v>
      </c>
      <c r="H11" s="29">
        <f t="shared" si="0"/>
        <v>230000</v>
      </c>
    </row>
    <row r="12" spans="1:9" ht="16.5">
      <c r="A12" s="25">
        <v>3133</v>
      </c>
      <c r="B12" s="26" t="s">
        <v>80</v>
      </c>
      <c r="C12" s="27">
        <v>29500</v>
      </c>
      <c r="D12" s="27">
        <v>0</v>
      </c>
      <c r="E12" s="47"/>
      <c r="F12" s="27"/>
      <c r="G12" s="27">
        <v>0</v>
      </c>
      <c r="H12" s="29">
        <f t="shared" si="0"/>
        <v>29500</v>
      </c>
    </row>
    <row r="13" spans="1:9" ht="16.5">
      <c r="A13" s="22">
        <v>32</v>
      </c>
      <c r="B13" s="22" t="s">
        <v>81</v>
      </c>
      <c r="C13" s="23">
        <f>C14+C15+C16+C17+C18+C19+C20+C21+C22+C23+C24+C25+C26+C27+C28+C29+C30+C31+C32+C33+C34+C35+C36+C37+C38+C39+C40</f>
        <v>750920</v>
      </c>
      <c r="D13" s="24">
        <f>D14+D15+D16+D17+D18+D19+D20+D21+D22+D23+D24+D25+D26+D27+D28+D29+D30+D31+D32+D33+D34+D35+D36+D37+D38+D39+D40</f>
        <v>28203</v>
      </c>
      <c r="E13" s="24">
        <f>E14+E15+E16+E17+E18+E19+E20+E21+E22+E23+E24+E25+E26+E27+E28+E29+E30+E31+E32+E33+E34+E35+E36+E37+E38+E39+E40</f>
        <v>209275</v>
      </c>
      <c r="F13" s="24">
        <f>F49+F50+F51</f>
        <v>62555</v>
      </c>
      <c r="G13" s="24">
        <f>G14+G15+G16+G17+G18+G19+G20+G21+G22+G23+G24+G25+G26+G27+G28+G29+G30+G31+G32+G33+G34+G35+G36+G37+G38+G39+G40</f>
        <v>35000</v>
      </c>
      <c r="H13" s="24">
        <f t="shared" ref="H13" si="1">H14+H15+H16+H17+H18+H19+H20+H21+H22+H23+H24+H25+H26+H27+H28+H29+H30+H31+H32+H33+H34+H35+H36+H37+H38+H39+H40</f>
        <v>1023398</v>
      </c>
    </row>
    <row r="14" spans="1:9" ht="16.5">
      <c r="A14" s="25">
        <v>3211</v>
      </c>
      <c r="B14" s="26" t="s">
        <v>82</v>
      </c>
      <c r="C14" s="30">
        <v>5000</v>
      </c>
      <c r="D14" s="30">
        <v>0</v>
      </c>
      <c r="E14" s="30">
        <v>6700</v>
      </c>
      <c r="F14" s="30"/>
      <c r="G14" s="30">
        <v>0</v>
      </c>
      <c r="H14" s="29">
        <f>C14+D14+E14+G14</f>
        <v>11700</v>
      </c>
    </row>
    <row r="15" spans="1:9" ht="16.5">
      <c r="A15" s="25">
        <v>3212</v>
      </c>
      <c r="B15" s="26" t="s">
        <v>83</v>
      </c>
      <c r="C15" s="30">
        <v>68000</v>
      </c>
      <c r="D15" s="30">
        <v>0</v>
      </c>
      <c r="E15" s="30">
        <v>0</v>
      </c>
      <c r="F15" s="30"/>
      <c r="G15" s="30">
        <v>0</v>
      </c>
      <c r="H15" s="29">
        <f t="shared" ref="H15:H40" si="2">C15+D15+E15+G15</f>
        <v>68000</v>
      </c>
    </row>
    <row r="16" spans="1:9" ht="16.5">
      <c r="A16" s="25">
        <v>3213</v>
      </c>
      <c r="B16" s="26" t="s">
        <v>84</v>
      </c>
      <c r="C16" s="30">
        <v>13000</v>
      </c>
      <c r="D16" s="30">
        <v>0</v>
      </c>
      <c r="E16" s="46">
        <v>2500</v>
      </c>
      <c r="F16" s="30"/>
      <c r="G16" s="30">
        <v>0</v>
      </c>
      <c r="H16" s="29">
        <f t="shared" si="2"/>
        <v>15500</v>
      </c>
      <c r="I16" t="s">
        <v>123</v>
      </c>
    </row>
    <row r="17" spans="1:9" ht="16.5">
      <c r="A17" s="25">
        <v>3214</v>
      </c>
      <c r="B17" s="26" t="s">
        <v>85</v>
      </c>
      <c r="C17" s="30">
        <v>0</v>
      </c>
      <c r="D17" s="30">
        <v>0</v>
      </c>
      <c r="E17" s="30">
        <v>0</v>
      </c>
      <c r="F17" s="30"/>
      <c r="G17" s="30">
        <v>0</v>
      </c>
      <c r="H17" s="29">
        <f t="shared" si="2"/>
        <v>0</v>
      </c>
    </row>
    <row r="18" spans="1:9" ht="16.5">
      <c r="A18" s="25">
        <v>3221</v>
      </c>
      <c r="B18" s="26" t="s">
        <v>86</v>
      </c>
      <c r="C18" s="30">
        <v>90000</v>
      </c>
      <c r="D18" s="30">
        <v>0</v>
      </c>
      <c r="E18" s="30">
        <v>0</v>
      </c>
      <c r="F18" s="30"/>
      <c r="G18" s="30">
        <v>0</v>
      </c>
      <c r="H18" s="29">
        <f t="shared" si="2"/>
        <v>90000</v>
      </c>
    </row>
    <row r="19" spans="1:9" ht="16.5">
      <c r="A19" s="25">
        <v>3222</v>
      </c>
      <c r="B19" s="26" t="s">
        <v>87</v>
      </c>
      <c r="C19" s="30">
        <v>0</v>
      </c>
      <c r="D19" s="30">
        <v>0</v>
      </c>
      <c r="E19" s="30">
        <v>0</v>
      </c>
      <c r="F19" s="30"/>
      <c r="G19" s="30">
        <v>0</v>
      </c>
      <c r="H19" s="29">
        <f t="shared" si="2"/>
        <v>0</v>
      </c>
    </row>
    <row r="20" spans="1:9" ht="16.5">
      <c r="A20" s="25">
        <v>3223</v>
      </c>
      <c r="B20" s="26" t="s">
        <v>88</v>
      </c>
      <c r="C20" s="30">
        <v>28000</v>
      </c>
      <c r="D20" s="30">
        <v>0</v>
      </c>
      <c r="E20" s="46">
        <v>5660</v>
      </c>
      <c r="F20" s="30"/>
      <c r="G20" s="30">
        <v>3000</v>
      </c>
      <c r="H20" s="29">
        <f t="shared" si="2"/>
        <v>36660</v>
      </c>
    </row>
    <row r="21" spans="1:9" ht="16.5">
      <c r="A21" s="25">
        <v>3224</v>
      </c>
      <c r="B21" s="26" t="s">
        <v>89</v>
      </c>
      <c r="C21" s="30">
        <v>0</v>
      </c>
      <c r="D21" s="30">
        <v>0</v>
      </c>
      <c r="E21" s="30">
        <v>0</v>
      </c>
      <c r="F21" s="30"/>
      <c r="G21" s="30">
        <v>0</v>
      </c>
      <c r="H21" s="29">
        <f t="shared" si="2"/>
        <v>0</v>
      </c>
    </row>
    <row r="22" spans="1:9" ht="16.5">
      <c r="A22" s="25">
        <v>3225</v>
      </c>
      <c r="B22" s="26" t="s">
        <v>90</v>
      </c>
      <c r="C22" s="30">
        <v>1000</v>
      </c>
      <c r="D22" s="30">
        <v>0</v>
      </c>
      <c r="E22" s="30">
        <v>1000</v>
      </c>
      <c r="F22" s="30"/>
      <c r="G22" s="30">
        <v>0</v>
      </c>
      <c r="H22" s="29">
        <f t="shared" si="2"/>
        <v>2000</v>
      </c>
    </row>
    <row r="23" spans="1:9" ht="16.5">
      <c r="A23" s="25">
        <v>3227</v>
      </c>
      <c r="B23" s="26" t="s">
        <v>91</v>
      </c>
      <c r="C23" s="30">
        <v>0</v>
      </c>
      <c r="D23" s="30">
        <v>0</v>
      </c>
      <c r="E23" s="30">
        <v>0</v>
      </c>
      <c r="F23" s="30"/>
      <c r="G23" s="30">
        <v>0</v>
      </c>
      <c r="H23" s="29">
        <f t="shared" si="2"/>
        <v>0</v>
      </c>
    </row>
    <row r="24" spans="1:9" ht="16.5">
      <c r="A24" s="25">
        <v>3231</v>
      </c>
      <c r="B24" s="26" t="s">
        <v>92</v>
      </c>
      <c r="C24" s="30">
        <v>29000</v>
      </c>
      <c r="D24" s="30">
        <v>0</v>
      </c>
      <c r="E24" s="30">
        <v>4900</v>
      </c>
      <c r="F24" s="30"/>
      <c r="G24" s="30">
        <v>1100</v>
      </c>
      <c r="H24" s="29">
        <f t="shared" si="2"/>
        <v>35000</v>
      </c>
    </row>
    <row r="25" spans="1:9" ht="16.5">
      <c r="A25" s="25">
        <v>3232</v>
      </c>
      <c r="B25" s="26" t="s">
        <v>93</v>
      </c>
      <c r="C25" s="30">
        <v>7500</v>
      </c>
      <c r="D25" s="30">
        <v>0</v>
      </c>
      <c r="E25" s="48">
        <v>3000</v>
      </c>
      <c r="F25" s="30"/>
      <c r="G25" s="30">
        <v>0</v>
      </c>
      <c r="H25" s="29">
        <f t="shared" si="2"/>
        <v>10500</v>
      </c>
    </row>
    <row r="26" spans="1:9" ht="16.5">
      <c r="A26" s="25">
        <v>3233</v>
      </c>
      <c r="B26" s="26" t="s">
        <v>94</v>
      </c>
      <c r="C26" s="30">
        <v>11000</v>
      </c>
      <c r="D26" s="30">
        <v>0</v>
      </c>
      <c r="E26" s="30">
        <v>11000</v>
      </c>
      <c r="F26" s="30"/>
      <c r="G26" s="30">
        <v>0</v>
      </c>
      <c r="H26" s="29">
        <f t="shared" si="2"/>
        <v>22000</v>
      </c>
    </row>
    <row r="27" spans="1:9" ht="16.5">
      <c r="A27" s="25">
        <v>3234</v>
      </c>
      <c r="B27" s="26" t="s">
        <v>95</v>
      </c>
      <c r="C27" s="30">
        <v>100000</v>
      </c>
      <c r="D27" s="30">
        <v>0</v>
      </c>
      <c r="E27" s="30">
        <v>0</v>
      </c>
      <c r="F27" s="30"/>
      <c r="G27" s="30">
        <v>0</v>
      </c>
      <c r="H27" s="29">
        <f t="shared" si="2"/>
        <v>100000</v>
      </c>
      <c r="I27" s="45">
        <v>1000</v>
      </c>
    </row>
    <row r="28" spans="1:9" ht="16.5">
      <c r="A28" s="25">
        <v>3235</v>
      </c>
      <c r="B28" s="26" t="s">
        <v>96</v>
      </c>
      <c r="C28" s="30">
        <v>2000</v>
      </c>
      <c r="D28" s="30">
        <v>0</v>
      </c>
      <c r="E28" s="30">
        <v>0</v>
      </c>
      <c r="F28" s="30"/>
      <c r="G28" s="30">
        <v>0</v>
      </c>
      <c r="H28" s="29">
        <f t="shared" si="2"/>
        <v>2000</v>
      </c>
    </row>
    <row r="29" spans="1:9" ht="16.5">
      <c r="A29" s="25">
        <v>3236</v>
      </c>
      <c r="B29" s="26" t="s">
        <v>97</v>
      </c>
      <c r="C29" s="30">
        <v>6000</v>
      </c>
      <c r="D29" s="30">
        <v>0</v>
      </c>
      <c r="E29" s="30">
        <v>0</v>
      </c>
      <c r="F29" s="30"/>
      <c r="G29" s="30">
        <v>0</v>
      </c>
      <c r="H29" s="29">
        <f t="shared" si="2"/>
        <v>6000</v>
      </c>
    </row>
    <row r="30" spans="1:9" ht="16.5">
      <c r="A30" s="25">
        <v>3237</v>
      </c>
      <c r="B30" s="26" t="s">
        <v>98</v>
      </c>
      <c r="C30" s="30">
        <v>342420</v>
      </c>
      <c r="D30" s="30">
        <v>0</v>
      </c>
      <c r="E30" s="30">
        <v>146240</v>
      </c>
      <c r="F30" s="30"/>
      <c r="G30" s="30">
        <v>24800</v>
      </c>
      <c r="H30" s="29">
        <f t="shared" si="2"/>
        <v>513460</v>
      </c>
    </row>
    <row r="31" spans="1:9" ht="16.5">
      <c r="A31" s="25">
        <v>3238</v>
      </c>
      <c r="B31" s="26" t="s">
        <v>99</v>
      </c>
      <c r="C31" s="30">
        <v>1000</v>
      </c>
      <c r="D31" s="30">
        <v>0</v>
      </c>
      <c r="E31" s="30">
        <v>0</v>
      </c>
      <c r="F31" s="30"/>
      <c r="G31" s="30">
        <v>0</v>
      </c>
      <c r="H31" s="29">
        <f t="shared" si="2"/>
        <v>1000</v>
      </c>
    </row>
    <row r="32" spans="1:9" ht="16.5">
      <c r="A32" s="25">
        <v>3239</v>
      </c>
      <c r="B32" s="26" t="s">
        <v>100</v>
      </c>
      <c r="C32" s="30">
        <v>8000</v>
      </c>
      <c r="D32" s="30">
        <v>28203</v>
      </c>
      <c r="E32" s="46">
        <v>20275</v>
      </c>
      <c r="F32" s="30"/>
      <c r="G32" s="30">
        <v>1100</v>
      </c>
      <c r="H32" s="29">
        <f t="shared" si="2"/>
        <v>57578</v>
      </c>
      <c r="I32" s="45">
        <v>12000</v>
      </c>
    </row>
    <row r="33" spans="1:10" ht="16.5">
      <c r="A33" s="25">
        <v>3241</v>
      </c>
      <c r="B33" s="26" t="s">
        <v>101</v>
      </c>
      <c r="C33" s="30">
        <v>0</v>
      </c>
      <c r="D33" s="30">
        <v>0</v>
      </c>
      <c r="E33" s="30">
        <v>3000</v>
      </c>
      <c r="F33" s="30"/>
      <c r="G33" s="30">
        <v>0</v>
      </c>
      <c r="H33" s="29">
        <f t="shared" si="2"/>
        <v>3000</v>
      </c>
      <c r="I33" t="s">
        <v>121</v>
      </c>
    </row>
    <row r="34" spans="1:10" ht="16.5">
      <c r="A34" s="25">
        <v>3291</v>
      </c>
      <c r="B34" s="26" t="s">
        <v>102</v>
      </c>
      <c r="C34" s="30">
        <v>0</v>
      </c>
      <c r="D34" s="30">
        <v>0</v>
      </c>
      <c r="E34" s="30">
        <v>0</v>
      </c>
      <c r="F34" s="30"/>
      <c r="G34" s="30">
        <v>0</v>
      </c>
      <c r="H34" s="29">
        <f t="shared" si="2"/>
        <v>0</v>
      </c>
    </row>
    <row r="35" spans="1:10" ht="16.5">
      <c r="A35" s="25">
        <v>3292</v>
      </c>
      <c r="B35" s="26" t="s">
        <v>103</v>
      </c>
      <c r="C35" s="30">
        <v>11000</v>
      </c>
      <c r="D35" s="30">
        <v>0</v>
      </c>
      <c r="E35" s="30">
        <v>0</v>
      </c>
      <c r="F35" s="30"/>
      <c r="G35" s="30">
        <v>5000</v>
      </c>
      <c r="H35" s="29">
        <f t="shared" si="2"/>
        <v>16000</v>
      </c>
    </row>
    <row r="36" spans="1:10" ht="16.5">
      <c r="A36" s="25">
        <v>3293</v>
      </c>
      <c r="B36" s="26" t="s">
        <v>104</v>
      </c>
      <c r="C36" s="27">
        <v>0</v>
      </c>
      <c r="D36" s="27">
        <v>0</v>
      </c>
      <c r="E36" s="27">
        <v>3000</v>
      </c>
      <c r="F36" s="27"/>
      <c r="G36" s="27"/>
      <c r="H36" s="29">
        <f t="shared" si="2"/>
        <v>3000</v>
      </c>
    </row>
    <row r="37" spans="1:10" ht="16.5">
      <c r="A37" s="25">
        <v>3294</v>
      </c>
      <c r="B37" s="26" t="s">
        <v>105</v>
      </c>
      <c r="C37" s="30">
        <v>26000</v>
      </c>
      <c r="D37" s="30">
        <v>0</v>
      </c>
      <c r="E37" s="30">
        <v>0</v>
      </c>
      <c r="F37" s="30"/>
      <c r="G37" s="30"/>
      <c r="H37" s="29">
        <f t="shared" si="2"/>
        <v>26000</v>
      </c>
      <c r="I37" t="s">
        <v>122</v>
      </c>
    </row>
    <row r="38" spans="1:10" ht="16.5">
      <c r="A38" s="25">
        <v>3295</v>
      </c>
      <c r="B38" s="26" t="s">
        <v>106</v>
      </c>
      <c r="C38" s="27">
        <v>0</v>
      </c>
      <c r="D38" s="27">
        <v>0</v>
      </c>
      <c r="E38" s="27">
        <v>0</v>
      </c>
      <c r="F38" s="27"/>
      <c r="G38" s="27"/>
      <c r="H38" s="29">
        <f t="shared" si="2"/>
        <v>0</v>
      </c>
    </row>
    <row r="39" spans="1:10" ht="16.5">
      <c r="A39" s="25">
        <v>3296</v>
      </c>
      <c r="B39" s="26" t="s">
        <v>107</v>
      </c>
      <c r="C39" s="27">
        <v>0</v>
      </c>
      <c r="D39" s="27">
        <v>0</v>
      </c>
      <c r="E39" s="27">
        <v>0</v>
      </c>
      <c r="F39" s="27"/>
      <c r="G39" s="27"/>
      <c r="H39" s="29">
        <f t="shared" si="2"/>
        <v>0</v>
      </c>
    </row>
    <row r="40" spans="1:10" ht="16.5">
      <c r="A40" s="25">
        <v>3299</v>
      </c>
      <c r="B40" s="26" t="s">
        <v>108</v>
      </c>
      <c r="C40" s="27">
        <v>2000</v>
      </c>
      <c r="D40" s="27">
        <v>0</v>
      </c>
      <c r="E40" s="27">
        <v>2000</v>
      </c>
      <c r="F40" s="27"/>
      <c r="G40" s="27"/>
      <c r="H40" s="29">
        <f t="shared" si="2"/>
        <v>4000</v>
      </c>
    </row>
    <row r="41" spans="1:10" ht="16.5">
      <c r="A41" s="22">
        <v>34</v>
      </c>
      <c r="B41" s="22" t="s">
        <v>109</v>
      </c>
      <c r="C41" s="23">
        <f t="shared" ref="C41:H41" si="3">C42+C43+C44</f>
        <v>4000</v>
      </c>
      <c r="D41" s="24">
        <f>D42+D43+D44</f>
        <v>0</v>
      </c>
      <c r="E41" s="24">
        <f>E42+E43+E44</f>
        <v>3000</v>
      </c>
      <c r="F41" s="24"/>
      <c r="G41" s="24">
        <f>G42+G43+G44</f>
        <v>0</v>
      </c>
      <c r="H41" s="24">
        <f t="shared" si="3"/>
        <v>7000</v>
      </c>
    </row>
    <row r="42" spans="1:10" ht="16.5">
      <c r="A42" s="25">
        <v>3431</v>
      </c>
      <c r="B42" s="26" t="s">
        <v>110</v>
      </c>
      <c r="C42" s="27">
        <v>4000</v>
      </c>
      <c r="D42" s="27">
        <v>0</v>
      </c>
      <c r="E42" s="27">
        <v>3000</v>
      </c>
      <c r="F42" s="27"/>
      <c r="G42" s="27"/>
      <c r="H42" s="29">
        <f>C42+D42+E42+G42</f>
        <v>7000</v>
      </c>
    </row>
    <row r="43" spans="1:10" ht="16.5">
      <c r="A43" s="25">
        <v>3432</v>
      </c>
      <c r="B43" s="26" t="s">
        <v>111</v>
      </c>
      <c r="C43" s="28">
        <v>0</v>
      </c>
      <c r="D43" s="29">
        <v>0</v>
      </c>
      <c r="E43" s="28"/>
      <c r="F43" s="28"/>
      <c r="G43" s="28"/>
      <c r="H43" s="29">
        <f t="shared" ref="H43:H44" si="4">C43+D43+E43+G43</f>
        <v>0</v>
      </c>
    </row>
    <row r="44" spans="1:10" ht="16.5">
      <c r="A44" s="25">
        <v>3434</v>
      </c>
      <c r="B44" s="26" t="s">
        <v>112</v>
      </c>
      <c r="C44" s="28">
        <v>0</v>
      </c>
      <c r="D44" s="29">
        <v>0</v>
      </c>
      <c r="E44" s="28"/>
      <c r="F44" s="28"/>
      <c r="G44" s="28"/>
      <c r="H44" s="29">
        <f t="shared" si="4"/>
        <v>0</v>
      </c>
    </row>
    <row r="45" spans="1:10" ht="49.5">
      <c r="A45" s="31">
        <v>41</v>
      </c>
      <c r="B45" s="31" t="s">
        <v>113</v>
      </c>
      <c r="C45" s="32">
        <f>C46+C48+C49</f>
        <v>0</v>
      </c>
      <c r="D45" s="33">
        <f>D46</f>
        <v>276007</v>
      </c>
      <c r="E45" s="32">
        <f>E47</f>
        <v>6199.78</v>
      </c>
      <c r="F45" s="32"/>
      <c r="G45" s="32">
        <f>G46</f>
        <v>0</v>
      </c>
      <c r="H45" s="33">
        <f>C45+D45+E45+G45</f>
        <v>282206.78000000003</v>
      </c>
    </row>
    <row r="46" spans="1:10" ht="16.5">
      <c r="A46" s="34">
        <v>4124</v>
      </c>
      <c r="B46" s="35" t="s">
        <v>114</v>
      </c>
      <c r="C46" s="36">
        <v>0</v>
      </c>
      <c r="D46" s="37">
        <v>276007</v>
      </c>
      <c r="E46" s="36"/>
      <c r="F46" s="36"/>
      <c r="G46" s="36"/>
      <c r="H46" s="37">
        <f>C46+D46+E46+G46</f>
        <v>276007</v>
      </c>
    </row>
    <row r="47" spans="1:10" ht="16.5">
      <c r="A47" s="39">
        <v>4123</v>
      </c>
      <c r="B47" s="40" t="s">
        <v>118</v>
      </c>
      <c r="C47" s="41">
        <v>0</v>
      </c>
      <c r="D47" s="42"/>
      <c r="E47" s="44">
        <v>6199.78</v>
      </c>
      <c r="F47" s="41"/>
      <c r="G47" s="41"/>
      <c r="H47" s="37">
        <f>C47+D47+E47+G47</f>
        <v>6199.78</v>
      </c>
      <c r="J47" t="s">
        <v>125</v>
      </c>
    </row>
    <row r="48" spans="1:10" ht="49.5">
      <c r="A48" s="22">
        <v>42</v>
      </c>
      <c r="B48" s="22" t="s">
        <v>115</v>
      </c>
      <c r="C48" s="23">
        <f>C49+C50+C51</f>
        <v>0</v>
      </c>
      <c r="D48" s="24">
        <f>D49</f>
        <v>0</v>
      </c>
      <c r="E48" s="24">
        <f>E49</f>
        <v>19000</v>
      </c>
      <c r="F48" s="24"/>
      <c r="G48" s="24">
        <f>G49</f>
        <v>0</v>
      </c>
      <c r="H48" s="24">
        <f>H49+H51+H52</f>
        <v>68537</v>
      </c>
    </row>
    <row r="49" spans="1:10" ht="19.5" customHeight="1">
      <c r="A49" s="25">
        <v>4221</v>
      </c>
      <c r="B49" s="26" t="s">
        <v>116</v>
      </c>
      <c r="C49" s="28">
        <v>0</v>
      </c>
      <c r="D49" s="29">
        <v>0</v>
      </c>
      <c r="E49" s="50">
        <v>19000</v>
      </c>
      <c r="F49" s="43">
        <v>39125</v>
      </c>
      <c r="G49" s="28"/>
      <c r="H49" s="29">
        <f>C49+D49+E49+F49+G49</f>
        <v>58125</v>
      </c>
      <c r="J49" t="s">
        <v>124</v>
      </c>
    </row>
    <row r="50" spans="1:10" ht="19.5" customHeight="1">
      <c r="A50" s="25">
        <v>4222</v>
      </c>
      <c r="B50" s="26" t="s">
        <v>120</v>
      </c>
      <c r="C50" s="28">
        <v>0</v>
      </c>
      <c r="D50" s="29"/>
      <c r="E50" s="50"/>
      <c r="F50" s="43">
        <v>13018</v>
      </c>
      <c r="G50" s="28"/>
      <c r="H50" s="29">
        <f>C50+D50+E50+F50+G50</f>
        <v>13018</v>
      </c>
    </row>
    <row r="51" spans="1:10" ht="16.5">
      <c r="A51" s="25">
        <v>4262</v>
      </c>
      <c r="B51" s="26" t="s">
        <v>119</v>
      </c>
      <c r="C51" s="28">
        <v>0</v>
      </c>
      <c r="D51" s="29">
        <v>0</v>
      </c>
      <c r="E51" s="50"/>
      <c r="F51" s="43">
        <v>10412</v>
      </c>
      <c r="G51" s="28"/>
      <c r="H51" s="29">
        <f>C51+D51+E51+F51+G51</f>
        <v>10412</v>
      </c>
    </row>
    <row r="54" spans="1:10" ht="16.5">
      <c r="B54" s="49" t="s">
        <v>126</v>
      </c>
    </row>
    <row r="55" spans="1:10" ht="16.5">
      <c r="B55" s="49" t="s">
        <v>127</v>
      </c>
    </row>
  </sheetData>
  <protectedRanges>
    <protectedRange sqref="H4:H45 H48:H51" name="Range2"/>
  </protectedRanges>
  <mergeCells count="9">
    <mergeCell ref="B1:H1"/>
    <mergeCell ref="A2:A3"/>
    <mergeCell ref="B2:B3"/>
    <mergeCell ref="C2:C3"/>
    <mergeCell ref="D2:D3"/>
    <mergeCell ref="E2:E3"/>
    <mergeCell ref="G2:G3"/>
    <mergeCell ref="H2:H3"/>
    <mergeCell ref="F2:F3"/>
  </mergeCells>
  <pageMargins left="0.7" right="0.7" top="0.75" bottom="0.75" header="0.3" footer="0.3"/>
  <pageSetup paperSize="9" scale="91" orientation="portrait" verticalDpi="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Jelena</cp:lastModifiedBy>
  <cp:lastPrinted>2019-07-15T13:07:00Z</cp:lastPrinted>
  <dcterms:created xsi:type="dcterms:W3CDTF">2018-04-26T08:38:14Z</dcterms:created>
  <dcterms:modified xsi:type="dcterms:W3CDTF">2019-07-16T08:32:29Z</dcterms:modified>
</cp:coreProperties>
</file>